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170\Desktop\debora\DIRETORIA\SITE\2026 - Contratado X Realizado\"/>
    </mc:Choice>
  </mc:AlternateContent>
  <xr:revisionPtr revIDLastSave="0" documentId="8_{1EDE1EC9-C915-499C-B56A-C76C533CBE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" sheetId="2" r:id="rId1"/>
    <sheet name="Planilha3" sheetId="5" r:id="rId2"/>
  </sheets>
  <definedNames>
    <definedName name="_xlnm.Print_Area" localSheetId="0">'2026'!$A$1:$AD$120</definedName>
    <definedName name="_xlnm.Print_Titles" localSheetId="0">'2026'!$1:$3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1" i="2" l="1"/>
  <c r="Y115" i="2" l="1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A114" i="2"/>
  <c r="Z114" i="2"/>
  <c r="AA113" i="2"/>
  <c r="Z113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F111" i="2"/>
  <c r="D111" i="2"/>
  <c r="C111" i="2"/>
  <c r="B111" i="2"/>
  <c r="AA110" i="2"/>
  <c r="AA111" i="2" s="1"/>
  <c r="Z110" i="2"/>
  <c r="Z111" i="2" s="1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A107" i="2"/>
  <c r="Z107" i="2"/>
  <c r="AA106" i="2"/>
  <c r="Z106" i="2"/>
  <c r="AA105" i="2"/>
  <c r="Z105" i="2"/>
  <c r="AA104" i="2"/>
  <c r="Z104" i="2"/>
  <c r="AA103" i="2"/>
  <c r="Z103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A100" i="2"/>
  <c r="Z100" i="2"/>
  <c r="AA99" i="2"/>
  <c r="Z99" i="2"/>
  <c r="AA98" i="2"/>
  <c r="Z98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A95" i="2"/>
  <c r="Z95" i="2"/>
  <c r="AA94" i="2"/>
  <c r="Z94" i="2"/>
  <c r="AA93" i="2"/>
  <c r="Z93" i="2"/>
  <c r="AA92" i="2"/>
  <c r="Z92" i="2"/>
  <c r="E6" i="5"/>
  <c r="D6" i="5"/>
  <c r="C6" i="5"/>
  <c r="B6" i="5"/>
  <c r="Z115" i="2" l="1"/>
  <c r="AA115" i="2"/>
  <c r="Z108" i="2"/>
  <c r="AA108" i="2"/>
  <c r="Z101" i="2"/>
  <c r="AA101" i="2"/>
  <c r="AA96" i="2"/>
  <c r="Z96" i="2"/>
  <c r="S19" i="2"/>
  <c r="M1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C54" i="2"/>
  <c r="B54" i="2"/>
  <c r="AA83" i="2" l="1"/>
  <c r="AD83" i="2" s="1"/>
  <c r="Z83" i="2"/>
  <c r="AC83" i="2" s="1"/>
  <c r="AA82" i="2"/>
  <c r="AD82" i="2" s="1"/>
  <c r="Z82" i="2"/>
  <c r="AC82" i="2" s="1"/>
  <c r="AA81" i="2"/>
  <c r="AD81" i="2" s="1"/>
  <c r="Z81" i="2"/>
  <c r="AC81" i="2" s="1"/>
  <c r="AA80" i="2"/>
  <c r="AD80" i="2" s="1"/>
  <c r="Z80" i="2"/>
  <c r="AC80" i="2" s="1"/>
  <c r="AA79" i="2"/>
  <c r="AD79" i="2" s="1"/>
  <c r="Z79" i="2"/>
  <c r="AC79" i="2" s="1"/>
  <c r="AA78" i="2"/>
  <c r="AD78" i="2" s="1"/>
  <c r="Z78" i="2"/>
  <c r="AC78" i="2" s="1"/>
  <c r="Z77" i="2"/>
  <c r="AC77" i="2" s="1"/>
  <c r="AA76" i="2"/>
  <c r="AD76" i="2" s="1"/>
  <c r="Z76" i="2"/>
  <c r="AC76" i="2" s="1"/>
  <c r="Z75" i="2"/>
  <c r="AC75" i="2" s="1"/>
  <c r="AA74" i="2"/>
  <c r="AD74" i="2" s="1"/>
  <c r="Z74" i="2"/>
  <c r="AC74" i="2" s="1"/>
  <c r="AA73" i="2"/>
  <c r="AD73" i="2" s="1"/>
  <c r="Z73" i="2"/>
  <c r="AC73" i="2" s="1"/>
  <c r="AA72" i="2"/>
  <c r="AD72" i="2" s="1"/>
  <c r="Z72" i="2"/>
  <c r="AC72" i="2" s="1"/>
  <c r="AA71" i="2"/>
  <c r="AD71" i="2" s="1"/>
  <c r="Z71" i="2"/>
  <c r="AC71" i="2" s="1"/>
  <c r="AA70" i="2"/>
  <c r="AD70" i="2" s="1"/>
  <c r="Z70" i="2"/>
  <c r="AC70" i="2" s="1"/>
  <c r="Z69" i="2"/>
  <c r="AC69" i="2" s="1"/>
  <c r="AA68" i="2"/>
  <c r="AD68" i="2" s="1"/>
  <c r="Z68" i="2"/>
  <c r="AC68" i="2" s="1"/>
  <c r="Z67" i="2"/>
  <c r="AC67" i="2" s="1"/>
  <c r="AA66" i="2"/>
  <c r="AD66" i="2" s="1"/>
  <c r="Z66" i="2"/>
  <c r="AC66" i="2" s="1"/>
  <c r="Z65" i="2"/>
  <c r="AC65" i="2" s="1"/>
  <c r="AA62" i="2"/>
  <c r="AD62" i="2" s="1"/>
  <c r="Z62" i="2"/>
  <c r="AC62" i="2" s="1"/>
  <c r="AA61" i="2"/>
  <c r="Z61" i="2"/>
  <c r="AA52" i="2"/>
  <c r="AD52" i="2" s="1"/>
  <c r="Z52" i="2"/>
  <c r="AC52" i="2" s="1"/>
  <c r="AA51" i="2"/>
  <c r="AD51" i="2" s="1"/>
  <c r="Z51" i="2"/>
  <c r="AC51" i="2" s="1"/>
  <c r="Z50" i="2"/>
  <c r="AC50" i="2" s="1"/>
  <c r="Z49" i="2"/>
  <c r="AC49" i="2" s="1"/>
  <c r="AA48" i="2"/>
  <c r="AD48" i="2" s="1"/>
  <c r="Z48" i="2"/>
  <c r="AC48" i="2" s="1"/>
  <c r="AA47" i="2"/>
  <c r="AD47" i="2" s="1"/>
  <c r="Z47" i="2"/>
  <c r="AC47" i="2" s="1"/>
  <c r="AA45" i="2"/>
  <c r="AD45" i="2" s="1"/>
  <c r="Z45" i="2"/>
  <c r="AC45" i="2" s="1"/>
  <c r="AA44" i="2"/>
  <c r="AD44" i="2" s="1"/>
  <c r="Z44" i="2"/>
  <c r="AC44" i="2" s="1"/>
  <c r="AA43" i="2"/>
  <c r="AD43" i="2" s="1"/>
  <c r="Z43" i="2"/>
  <c r="AC43" i="2" s="1"/>
  <c r="AA42" i="2"/>
  <c r="AD42" i="2" s="1"/>
  <c r="Z42" i="2"/>
  <c r="AC42" i="2" s="1"/>
  <c r="AA41" i="2"/>
  <c r="AD41" i="2" s="1"/>
  <c r="Z41" i="2"/>
  <c r="AC41" i="2" s="1"/>
  <c r="AA40" i="2"/>
  <c r="AD40" i="2" s="1"/>
  <c r="Z40" i="2"/>
  <c r="AC40" i="2" s="1"/>
  <c r="AA39" i="2"/>
  <c r="AD39" i="2" s="1"/>
  <c r="Z39" i="2"/>
  <c r="AC39" i="2" s="1"/>
  <c r="AA38" i="2"/>
  <c r="AD38" i="2" s="1"/>
  <c r="Z38" i="2"/>
  <c r="AC38" i="2" s="1"/>
  <c r="AA37" i="2"/>
  <c r="AD37" i="2" s="1"/>
  <c r="Z37" i="2"/>
  <c r="AC37" i="2" s="1"/>
  <c r="AA36" i="2"/>
  <c r="AD36" i="2" s="1"/>
  <c r="Z36" i="2"/>
  <c r="AC36" i="2" s="1"/>
  <c r="AA35" i="2"/>
  <c r="AD35" i="2" s="1"/>
  <c r="Z35" i="2"/>
  <c r="AC35" i="2" s="1"/>
  <c r="AA34" i="2"/>
  <c r="AD34" i="2" s="1"/>
  <c r="Z34" i="2"/>
  <c r="AC34" i="2" s="1"/>
  <c r="AA33" i="2"/>
  <c r="AD33" i="2" s="1"/>
  <c r="Z33" i="2"/>
  <c r="AC33" i="2" s="1"/>
  <c r="AA32" i="2"/>
  <c r="AD32" i="2" s="1"/>
  <c r="Z32" i="2"/>
  <c r="AC32" i="2" s="1"/>
  <c r="AA31" i="2"/>
  <c r="AD31" i="2" s="1"/>
  <c r="Z31" i="2"/>
  <c r="AC31" i="2" s="1"/>
  <c r="AA30" i="2"/>
  <c r="AD30" i="2" s="1"/>
  <c r="Z30" i="2"/>
  <c r="AC30" i="2" s="1"/>
  <c r="AA29" i="2"/>
  <c r="AD29" i="2" s="1"/>
  <c r="Z29" i="2"/>
  <c r="AC29" i="2" s="1"/>
  <c r="AA28" i="2"/>
  <c r="Z28" i="2"/>
  <c r="AA23" i="2"/>
  <c r="Z23" i="2"/>
  <c r="AA18" i="2"/>
  <c r="Z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AA12" i="2"/>
  <c r="Z12" i="2"/>
  <c r="AA11" i="2"/>
  <c r="Z11" i="2"/>
  <c r="Z9" i="2"/>
  <c r="AA9" i="2"/>
  <c r="AA8" i="2"/>
  <c r="Z8" i="2"/>
  <c r="AA50" i="2"/>
  <c r="AD50" i="2" s="1"/>
  <c r="AA49" i="2"/>
  <c r="AD49" i="2" s="1"/>
  <c r="AA75" i="2"/>
  <c r="AD75" i="2" s="1"/>
  <c r="AD61" i="2" l="1"/>
  <c r="AC61" i="2"/>
  <c r="AC84" i="2" s="1"/>
  <c r="AC28" i="2"/>
  <c r="Z54" i="2"/>
  <c r="AD28" i="2"/>
  <c r="AD53" i="2" s="1"/>
  <c r="AA54" i="2"/>
  <c r="AA67" i="2"/>
  <c r="AD67" i="2" s="1"/>
  <c r="AA77" i="2"/>
  <c r="AD77" i="2" s="1"/>
  <c r="AC53" i="2"/>
  <c r="AA65" i="2"/>
  <c r="AD65" i="2" s="1"/>
  <c r="AA69" i="2"/>
  <c r="AD69" i="2" s="1"/>
  <c r="Z13" i="2"/>
  <c r="AA13" i="2"/>
  <c r="S84" i="2"/>
  <c r="P63" i="2"/>
  <c r="P85" i="2" s="1"/>
  <c r="B13" i="2"/>
  <c r="Y84" i="2"/>
  <c r="X84" i="2"/>
  <c r="W84" i="2"/>
  <c r="V84" i="2"/>
  <c r="U84" i="2"/>
  <c r="T84" i="2"/>
  <c r="R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Y63" i="2"/>
  <c r="Y85" i="2" s="1"/>
  <c r="X63" i="2"/>
  <c r="X85" i="2" s="1"/>
  <c r="W63" i="2"/>
  <c r="W85" i="2" s="1"/>
  <c r="V63" i="2"/>
  <c r="V85" i="2" s="1"/>
  <c r="U63" i="2"/>
  <c r="U85" i="2" s="1"/>
  <c r="T63" i="2"/>
  <c r="T85" i="2" s="1"/>
  <c r="S63" i="2"/>
  <c r="S85" i="2" s="1"/>
  <c r="R63" i="2"/>
  <c r="R85" i="2" s="1"/>
  <c r="Q63" i="2"/>
  <c r="Q85" i="2" s="1"/>
  <c r="O63" i="2"/>
  <c r="O85" i="2" s="1"/>
  <c r="N63" i="2"/>
  <c r="N85" i="2" s="1"/>
  <c r="M63" i="2"/>
  <c r="M85" i="2" s="1"/>
  <c r="L63" i="2"/>
  <c r="L85" i="2" s="1"/>
  <c r="K63" i="2"/>
  <c r="K85" i="2" s="1"/>
  <c r="J63" i="2"/>
  <c r="J85" i="2" s="1"/>
  <c r="I63" i="2"/>
  <c r="I85" i="2" s="1"/>
  <c r="H63" i="2"/>
  <c r="H85" i="2" s="1"/>
  <c r="G63" i="2"/>
  <c r="G85" i="2" s="1"/>
  <c r="F63" i="2"/>
  <c r="F85" i="2" s="1"/>
  <c r="E63" i="2"/>
  <c r="E85" i="2" s="1"/>
  <c r="D63" i="2"/>
  <c r="D85" i="2" s="1"/>
  <c r="C63" i="2"/>
  <c r="C85" i="2" s="1"/>
  <c r="B63" i="2"/>
  <c r="B85" i="2" s="1"/>
  <c r="AD84" i="2" l="1"/>
  <c r="Q84" i="2"/>
  <c r="Z84" i="2"/>
  <c r="Z63" i="2" l="1"/>
  <c r="Z85" i="2" s="1"/>
  <c r="AA84" i="2"/>
  <c r="AA63" i="2"/>
  <c r="AA85" i="2" s="1"/>
  <c r="Y53" i="2" l="1"/>
  <c r="X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Z24" i="2"/>
  <c r="I24" i="2"/>
  <c r="Y19" i="2"/>
  <c r="X19" i="2"/>
  <c r="W19" i="2"/>
  <c r="V19" i="2"/>
  <c r="U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A19" i="2"/>
  <c r="Z19" i="2"/>
  <c r="W53" i="2" l="1"/>
  <c r="AA24" i="2"/>
  <c r="Z53" i="2"/>
  <c r="AA53" i="2"/>
</calcChain>
</file>

<file path=xl/sharedStrings.xml><?xml version="1.0" encoding="utf-8"?>
<sst xmlns="http://schemas.openxmlformats.org/spreadsheetml/2006/main" count="544" uniqueCount="110">
  <si>
    <t>Janeiro</t>
  </si>
  <si>
    <t>Fevereiro</t>
  </si>
  <si>
    <t>Março</t>
  </si>
  <si>
    <t>Abril</t>
  </si>
  <si>
    <t>Maio</t>
  </si>
  <si>
    <t>Junho</t>
  </si>
  <si>
    <t>Meta</t>
  </si>
  <si>
    <t>Disp.</t>
  </si>
  <si>
    <t>Realiz.</t>
  </si>
  <si>
    <t>Primeira Consulta</t>
  </si>
  <si>
    <t>CONSULTA NÃO MÉDICA</t>
  </si>
  <si>
    <t>CIRURGIA AMBULATORIAL</t>
  </si>
  <si>
    <t>Cirurgia Menor Ambulatorial (CMA)</t>
  </si>
  <si>
    <t>Julho</t>
  </si>
  <si>
    <t>Agosto</t>
  </si>
  <si>
    <t>Setembro</t>
  </si>
  <si>
    <t>Outubro</t>
  </si>
  <si>
    <t>Novembro</t>
  </si>
  <si>
    <t>Dezembro</t>
  </si>
  <si>
    <t>TOTAL</t>
  </si>
  <si>
    <t>ATENDIMENTO AMBULATORIAL</t>
  </si>
  <si>
    <t>Interconsulta + Subsequente</t>
  </si>
  <si>
    <t>Consulta Não Médica</t>
  </si>
  <si>
    <t>BIÓPSIA MEDULA ÓSSEA</t>
  </si>
  <si>
    <t>CARIÓTIPO</t>
  </si>
  <si>
    <t>COLONOSCOPIA/RETOSSIGMOIDECTOMIA</t>
  </si>
  <si>
    <t>CRIOTERAPIA</t>
  </si>
  <si>
    <t>ELETROCARDIOGRAMA</t>
  </si>
  <si>
    <t>ECOCARDIOGRAMA</t>
  </si>
  <si>
    <t>ELETROENCEFALOGRAMA</t>
  </si>
  <si>
    <t>ENDOSCOPIA</t>
  </si>
  <si>
    <t>IMUNOTERAPIA</t>
  </si>
  <si>
    <t>PRICK TEST</t>
  </si>
  <si>
    <t>ULTRASSOM COM DOPPLER</t>
  </si>
  <si>
    <t>ULTRASSOM GERAL</t>
  </si>
  <si>
    <t>ULTRASSOM MORFOLOGICO</t>
  </si>
  <si>
    <t>ULTRASSOM OBSTÉTRICO</t>
  </si>
  <si>
    <t>VASECTOMIA</t>
  </si>
  <si>
    <t>PROCEDIMENTOS / SADT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</si>
  <si>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</si>
  <si>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DISPOSITIVO INTRA-UTERINO (DIU)</t>
  </si>
  <si>
    <t>HOLTER</t>
  </si>
  <si>
    <t>MAMOGRAFIA</t>
  </si>
  <si>
    <t>MAPA</t>
  </si>
  <si>
    <t>COLETA DE MIELOGRAMA</t>
  </si>
  <si>
    <t>ELETRONEUROMIOGRAFIA</t>
  </si>
  <si>
    <t>ULTRASSOM OBSTÉTRICO COM DOPPLER</t>
  </si>
  <si>
    <t>CONSULTA MÉDICA - PRESENCIAL</t>
  </si>
  <si>
    <t>ESPIROMETRIA</t>
  </si>
  <si>
    <t>PATH TEST</t>
  </si>
  <si>
    <t>TELEMEDICINA - TECNOLOGIA DIGITAL</t>
  </si>
  <si>
    <t>Teleconsulta TDIC</t>
  </si>
  <si>
    <t>Metas x Realizado</t>
  </si>
  <si>
    <t>Disp./Realiz.</t>
  </si>
  <si>
    <t>MAPEAMENTO DE RETINA</t>
  </si>
  <si>
    <t>Oftalmologia Geral</t>
  </si>
  <si>
    <t>Oftalmologia Glaucoma</t>
  </si>
  <si>
    <t>BIOMIOSCROPIA DE FUNDO DE OLHO</t>
  </si>
  <si>
    <t>CAMPIMETRIA COMPUTADORIZADA OU MANUAL COM GRÁFICO (CAMPO VISUAL)</t>
  </si>
  <si>
    <t>CERATOMETRIA</t>
  </si>
  <si>
    <t>CURVA DIARIA DE PRESSÃO OCULAR CDPO (MEDIDAS - 6 Tonometria + 2 Paquimetria)</t>
  </si>
  <si>
    <t>FUNDOSCOPIA</t>
  </si>
  <si>
    <t>GONIOSCOPIA</t>
  </si>
  <si>
    <t>MICROSCOPIA ESPECULAR DE CÓRNEA</t>
  </si>
  <si>
    <t>TOMOGRAFIA DE COERÊNCIA ÓPTICA (OCT)</t>
  </si>
  <si>
    <t>PAM - POTENCIAL DE ACUIDADE VISUAL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</si>
  <si>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</si>
  <si>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</si>
  <si>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</si>
  <si>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</si>
  <si>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</si>
  <si>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SINEQUIOLISE A YAG LASER</t>
  </si>
  <si>
    <t>IRIDOTOMIA A YAG LASER</t>
  </si>
  <si>
    <t>CAPSULOTOMIA A YAG LASER</t>
  </si>
  <si>
    <t>CONSULTAS - LINHA CUIDADO ESPECIALIZADO EM OFTALMOLOGIA</t>
  </si>
  <si>
    <t>SADT - LINHA CUIDADO ESPECIALIZADO EM OFTALMOLOGIA</t>
  </si>
  <si>
    <t>LINHA CUIDADO ESPECIALIZADO EM OFTALMOLOGIA</t>
  </si>
  <si>
    <t>PAQUIMETRIA ULTRASSÔNICA</t>
  </si>
  <si>
    <t>TOTAL 2025</t>
  </si>
  <si>
    <t>Teleconsultoria TDIC¹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</si>
  <si>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</si>
  <si>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</si>
  <si>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Unit.</t>
  </si>
  <si>
    <t>-</t>
  </si>
  <si>
    <t>PONTUAÇÃO TOTAL 2025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</si>
  <si>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</si>
  <si>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PONTUAÇÃO MENSAL</t>
  </si>
  <si>
    <t>Fonte: Fastmedic - Sistema de Gestão em Saúde do Município</t>
  </si>
  <si>
    <t>Acompanhamento Contrato de Gestão SIM - Serviço Integrado de Medicina - 2026</t>
  </si>
  <si>
    <t>MUTIRÃO - Aditamento nº 2.001.03-23.26</t>
  </si>
  <si>
    <t>SADT CARDIOLOGIA</t>
  </si>
  <si>
    <t>TESTE ERGOMÉTRICO</t>
  </si>
  <si>
    <t>OCI AVALIAÇÃO CARDIOLÓGICA</t>
  </si>
  <si>
    <t>OCI - CONSULTA CARDIOLÓGICA</t>
  </si>
  <si>
    <t>OCI - ELETROCARDIOGRAMA</t>
  </si>
  <si>
    <t>OCI - ECOCARDIOGRAMA</t>
  </si>
  <si>
    <t>OCI AVALIAÇÃO DE RETINOPATIA DIABÉTICA</t>
  </si>
  <si>
    <t>OCI - CONSULTA OFTALMOLÓGICA</t>
  </si>
  <si>
    <t>OCI - MAPEAMENTO DE RETINA</t>
  </si>
  <si>
    <t>OCI - RETINOGRAFIA COLORIDA</t>
  </si>
  <si>
    <t>OCI - BIOMICROSCOPIA</t>
  </si>
  <si>
    <t>OCI - TONOMETRIA</t>
  </si>
  <si>
    <t>OCI AVALIAÇÃO DIAGNÓSTICA EM ORTOPEDIA COM RECURSOS DE RADIOLOGIA</t>
  </si>
  <si>
    <t>OCI - CONSULTA DE ORTOPEDIA</t>
  </si>
  <si>
    <t>OCI AVALIAÇÃO DIAGNÓSTICA EM ORTOPEDIA COM RECURSOS DE RADIOLOGIA E ULTRASSONOGRAFIA</t>
  </si>
  <si>
    <t>OCI - CONSULTA DE ORTOPEDIA US</t>
  </si>
  <si>
    <t>OCI - ULTRASSOM DE ARTICULAÇÃO</t>
  </si>
  <si>
    <t>O Mutirão possui duração total de quatro meses, com início em dezembro de 2025 e prazo de flexibilização para alcançar o total das metas até março de 2026. É importante destacar que nem todos os exames previstos precisam ser obrigatoriamente realizados para que o atendimento seja contabilizado como OCI, desde que os requisitos mínimos estabelecidos no protocolo sejam cumpridos.</t>
  </si>
  <si>
    <t>Atualizado em : 22/05/2026</t>
  </si>
  <si>
    <t xml:space="preserve">TESTE ERGOMÉTRICO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</si>
</sst>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8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7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14" fillId="0" borderId="56" xfId="0" applyFont="1" applyBorder="1" applyAlignment="1">
      <alignment horizontal="left"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12" fillId="10" borderId="59" xfId="0" applyFont="1" applyFill="1" applyBorder="1" applyAlignment="1">
      <alignment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12" fillId="9" borderId="71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15" fillId="0" borderId="65" xfId="0" applyNumberFormat="1" applyFon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4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4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41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9" xfId="0" applyNumberFormat="1" applyFont="1" applyFill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4" fillId="0" borderId="62" xfId="0" applyNumberFormat="1" applyFont="1" applyBorder="1" applyAlignment="1">
      <alignment horizontal="center" vertic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51" xfId="0" applyNumberFormat="1" applyFont="1" applyBorder="1" applyAlignment="1">
      <alignment horizontal="center" vertical="center"/>
    </xf>
    <xf numFmtId="3" fontId="14" fillId="0" borderId="50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72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vertical="center" wrapText="1"/>
    </xf>
    <xf numFmtId="3" fontId="0" fillId="0" borderId="74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5" xfId="0" applyFont="1" applyFill="1" applyBorder="1" applyAlignment="1">
      <alignment vertical="center" wrapText="1"/>
    </xf>
    <xf numFmtId="0" fontId="12" fillId="9" borderId="76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41" xfId="0" applyNumberFormat="1" applyFont="1" applyFill="1" applyBorder="1" applyAlignment="1">
      <alignment horizontal="center" vertical="center"/>
    </xf>
    <xf numFmtId="0" fontId="19" fillId="0" borderId="77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3" fontId="25" fillId="9" borderId="43" xfId="0" applyNumberFormat="1" applyFont="1" applyFill="1" applyBorder="1" applyAlignment="1">
      <alignment horizontal="center" vertical="center"/>
    </xf>
    <xf numFmtId="3" fontId="25" fillId="9" borderId="78" xfId="0" applyNumberFormat="1" applyFont="1" applyFill="1" applyBorder="1" applyAlignment="1">
      <alignment horizontal="center" vertical="center"/>
    </xf>
    <xf numFmtId="3" fontId="25" fillId="9" borderId="44" xfId="0" applyNumberFormat="1" applyFont="1" applyFill="1" applyBorder="1" applyAlignment="1">
      <alignment horizontal="center" vertical="center"/>
    </xf>
    <xf numFmtId="3" fontId="12" fillId="11" borderId="79" xfId="0" applyNumberFormat="1" applyFont="1" applyFill="1" applyBorder="1" applyAlignment="1">
      <alignment horizontal="center" vertical="center"/>
    </xf>
    <xf numFmtId="3" fontId="12" fillId="11" borderId="80" xfId="0" applyNumberFormat="1" applyFont="1" applyFill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horizontal="left" vertical="center"/>
    </xf>
    <xf numFmtId="0" fontId="12" fillId="10" borderId="59" xfId="0" applyFont="1" applyFill="1" applyBorder="1" applyAlignment="1">
      <alignment vertical="center"/>
    </xf>
    <xf numFmtId="0" fontId="14" fillId="0" borderId="58" xfId="0" applyFont="1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7" xfId="0" applyBorder="1" applyAlignment="1">
      <alignment vertical="center" wrapText="1"/>
    </xf>
    <xf numFmtId="3" fontId="0" fillId="0" borderId="81" xfId="0" applyNumberFormat="1" applyBorder="1" applyAlignment="1">
      <alignment horizontal="center" vertical="center"/>
    </xf>
    <xf numFmtId="0" fontId="25" fillId="9" borderId="43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 vertical="center"/>
    </xf>
    <xf numFmtId="0" fontId="21" fillId="0" borderId="73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21" fillId="0" borderId="82" xfId="0" applyFont="1" applyBorder="1" applyAlignment="1">
      <alignment horizontal="left" vertical="center" wrapText="1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8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28</xdr:col>
      <xdr:colOff>515470</xdr:colOff>
      <xdr:row>0</xdr:row>
      <xdr:rowOff>179294</xdr:rowOff>
    </xdr:from>
    <xdr:to>
      <xdr:col>29</xdr:col>
      <xdr:colOff>470359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AF120"/>
  <sheetViews>
    <sheetView showGridLines="0" tabSelected="1" view="pageBreakPreview" zoomScale="90" zoomScaleNormal="90" zoomScaleSheetLayoutView="90" workbookViewId="0">
      <pane xSplit="1" topLeftCell="B1" activePane="topRight" state="frozen"/>
      <selection pane="topRight" activeCell="H98" sqref="H98:K100"/>
    </sheetView>
  </sheetViews>
  <sheetFormatPr defaultColWidth="9" defaultRowHeight="15" x14ac:dyDescent="0.25"/>
  <cols>
    <col min="1" max="1" width="77.5703125" style="3" bestFit="1" customWidth="1"/>
    <col min="2" max="3" width="9.85546875" style="2" bestFit="1" customWidth="1"/>
    <col min="4" max="5" width="9.85546875" style="4" bestFit="1" customWidth="1"/>
    <col min="6" max="6" width="9.85546875" style="5" bestFit="1" customWidth="1"/>
    <col min="7" max="7" width="9.85546875" style="2" bestFit="1" customWidth="1"/>
    <col min="8" max="9" width="9.85546875" style="4" bestFit="1" customWidth="1"/>
    <col min="10" max="10" width="9.85546875" style="5" bestFit="1" customWidth="1"/>
    <col min="11" max="11" width="9.85546875" style="2" bestFit="1" customWidth="1"/>
    <col min="12" max="13" width="9.85546875" style="4" bestFit="1" customWidth="1"/>
    <col min="14" max="14" width="9.85546875" style="5" bestFit="1" customWidth="1"/>
    <col min="15" max="15" width="11.85546875" style="2" customWidth="1"/>
    <col min="16" max="16" width="9.85546875" style="4" bestFit="1" customWidth="1"/>
    <col min="17" max="17" width="12" style="4" customWidth="1"/>
    <col min="18" max="18" width="9.85546875" style="5" bestFit="1" customWidth="1"/>
    <col min="19" max="19" width="12" style="2" customWidth="1"/>
    <col min="20" max="21" width="9.85546875" style="4" bestFit="1" customWidth="1"/>
    <col min="22" max="22" width="9.85546875" style="5" bestFit="1" customWidth="1"/>
    <col min="23" max="23" width="9.28515625" style="2" customWidth="1"/>
    <col min="24" max="24" width="9.85546875" style="4" bestFit="1" customWidth="1"/>
    <col min="25" max="25" width="9.28515625" style="4" customWidth="1"/>
    <col min="26" max="26" width="11" style="5" bestFit="1" customWidth="1"/>
    <col min="27" max="27" width="12.140625" style="2" bestFit="1" customWidth="1"/>
    <col min="28" max="28" width="9.28515625" style="2" customWidth="1"/>
    <col min="29" max="30" width="11.5703125" style="2" bestFit="1" customWidth="1"/>
    <col min="31" max="35" width="9.28515625" style="2" customWidth="1"/>
    <col min="36" max="16384" width="9" style="2"/>
  </cols>
  <sheetData>
    <row r="1" spans="1:27" ht="18" customHeight="1" x14ac:dyDescent="0.25">
      <c r="A1" s="155" t="s">
        <v>88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27" ht="18" customHeight="1" x14ac:dyDescent="0.25">
      <c r="A2" s="155" t="s">
        <v>52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1:27" ht="18" customHeight="1" x14ac:dyDescent="0.25"/>
    <row r="4" spans="1:27" ht="18" customHeight="1" x14ac:dyDescent="0.25"/>
    <row r="5" spans="1:27" ht="18" customHeight="1" thickBot="1" x14ac:dyDescent="0.3">
      <c r="A5" s="4" t="s">
        <v>20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8" customHeight="1" thickBot="1" x14ac:dyDescent="0.3">
      <c r="B6" s="174" t="s">
        <v>0</v>
      </c>
      <c r="C6" s="175"/>
      <c r="D6" s="174" t="s">
        <v>1</v>
      </c>
      <c r="E6" s="175"/>
      <c r="F6" s="156" t="s">
        <v>2</v>
      </c>
      <c r="G6" s="157"/>
      <c r="H6" s="156" t="s">
        <v>3</v>
      </c>
      <c r="I6" s="157"/>
      <c r="J6" s="156" t="s">
        <v>4</v>
      </c>
      <c r="K6" s="157"/>
      <c r="L6" s="156" t="s">
        <v>5</v>
      </c>
      <c r="M6" s="157"/>
      <c r="N6" s="156" t="s">
        <v>13</v>
      </c>
      <c r="O6" s="157"/>
      <c r="P6" s="156" t="s">
        <v>14</v>
      </c>
      <c r="Q6" s="157"/>
      <c r="R6" s="156" t="s">
        <v>15</v>
      </c>
      <c r="S6" s="157"/>
      <c r="T6" s="156" t="s">
        <v>16</v>
      </c>
      <c r="U6" s="157"/>
      <c r="V6" s="156" t="s">
        <v>17</v>
      </c>
      <c r="W6" s="157"/>
      <c r="X6" s="156" t="s">
        <v>18</v>
      </c>
      <c r="Y6" s="157"/>
      <c r="Z6" s="156" t="s">
        <v>78</v>
      </c>
      <c r="AA6" s="157"/>
    </row>
    <row r="7" spans="1:27" s="12" customFormat="1" x14ac:dyDescent="0.25">
      <c r="A7" s="70" t="s">
        <v>47</v>
      </c>
      <c r="B7" s="84" t="s">
        <v>6</v>
      </c>
      <c r="C7" s="69" t="s">
        <v>8</v>
      </c>
      <c r="D7" s="84" t="s">
        <v>6</v>
      </c>
      <c r="E7" s="69" t="s">
        <v>8</v>
      </c>
      <c r="F7" s="84" t="s">
        <v>6</v>
      </c>
      <c r="G7" s="69" t="s">
        <v>8</v>
      </c>
      <c r="H7" s="84" t="s">
        <v>6</v>
      </c>
      <c r="I7" s="69" t="s">
        <v>8</v>
      </c>
      <c r="J7" s="84" t="s">
        <v>6</v>
      </c>
      <c r="K7" s="69" t="s">
        <v>8</v>
      </c>
      <c r="L7" s="84" t="s">
        <v>6</v>
      </c>
      <c r="M7" s="69" t="s">
        <v>8</v>
      </c>
      <c r="N7" s="84" t="s">
        <v>6</v>
      </c>
      <c r="O7" s="69" t="s">
        <v>8</v>
      </c>
      <c r="P7" s="84" t="s">
        <v>6</v>
      </c>
      <c r="Q7" s="69" t="s">
        <v>8</v>
      </c>
      <c r="R7" s="84" t="s">
        <v>6</v>
      </c>
      <c r="S7" s="69" t="s">
        <v>8</v>
      </c>
      <c r="T7" s="84" t="s">
        <v>6</v>
      </c>
      <c r="U7" s="69" t="s">
        <v>8</v>
      </c>
      <c r="V7" s="84" t="s">
        <v>6</v>
      </c>
      <c r="W7" s="69" t="s">
        <v>8</v>
      </c>
      <c r="X7" s="84" t="s">
        <v>6</v>
      </c>
      <c r="Y7" s="69" t="s">
        <v>8</v>
      </c>
      <c r="Z7" s="84" t="s">
        <v>6</v>
      </c>
      <c r="AA7" s="69" t="s">
        <v>8</v>
      </c>
    </row>
    <row r="8" spans="1:27" ht="18" customHeight="1" x14ac:dyDescent="0.25">
      <c r="A8" s="71" t="s">
        <v>9</v>
      </c>
      <c r="B8" s="76">
        <v>3535</v>
      </c>
      <c r="C8" s="77">
        <v>1748</v>
      </c>
      <c r="D8" s="76">
        <v>3535</v>
      </c>
      <c r="E8" s="77">
        <v>1598</v>
      </c>
      <c r="F8" s="76">
        <v>3535</v>
      </c>
      <c r="G8" s="77">
        <v>1915</v>
      </c>
      <c r="H8" s="76">
        <v>3535</v>
      </c>
      <c r="I8" s="77">
        <v>1659</v>
      </c>
      <c r="J8" s="76">
        <v>3535</v>
      </c>
      <c r="K8" s="77">
        <v>1615</v>
      </c>
      <c r="L8" s="76">
        <v>3535</v>
      </c>
      <c r="M8" s="77"/>
      <c r="N8" s="76">
        <v>3535</v>
      </c>
      <c r="O8" s="77"/>
      <c r="P8" s="76">
        <v>3535</v>
      </c>
      <c r="Q8" s="77"/>
      <c r="R8" s="76">
        <v>3535</v>
      </c>
      <c r="S8" s="77"/>
      <c r="T8" s="76">
        <v>3535</v>
      </c>
      <c r="U8" s="77"/>
      <c r="V8" s="76">
        <v>3535</v>
      </c>
      <c r="W8" s="77"/>
      <c r="X8" s="76">
        <v>3535</v>
      </c>
      <c r="Y8" s="77"/>
      <c r="Z8" s="76">
        <f>SUMIF($B$7:$Y$7,Z$7,$B8:$Y8)</f>
        <v>42420</v>
      </c>
      <c r="AA8" s="77">
        <f>SUMIF($B$7:$Y$7,AA$7,$B8:$Y8)</f>
        <v>8535</v>
      </c>
    </row>
    <row r="9" spans="1:27" ht="18" customHeight="1" x14ac:dyDescent="0.25">
      <c r="A9" s="72" t="s">
        <v>21</v>
      </c>
      <c r="B9" s="78">
        <v>4765</v>
      </c>
      <c r="C9" s="79">
        <v>7118</v>
      </c>
      <c r="D9" s="78">
        <v>4765</v>
      </c>
      <c r="E9" s="79">
        <v>6425</v>
      </c>
      <c r="F9" s="78">
        <v>4765</v>
      </c>
      <c r="G9" s="79">
        <v>8102</v>
      </c>
      <c r="H9" s="78">
        <v>4765</v>
      </c>
      <c r="I9" s="79">
        <v>7300</v>
      </c>
      <c r="J9" s="78">
        <v>4765</v>
      </c>
      <c r="K9" s="79">
        <v>6575</v>
      </c>
      <c r="L9" s="78">
        <v>4765</v>
      </c>
      <c r="M9" s="79"/>
      <c r="N9" s="78">
        <v>4765</v>
      </c>
      <c r="O9" s="79"/>
      <c r="P9" s="78">
        <v>4765</v>
      </c>
      <c r="Q9" s="79"/>
      <c r="R9" s="78">
        <v>4765</v>
      </c>
      <c r="S9" s="79"/>
      <c r="T9" s="78">
        <v>4765</v>
      </c>
      <c r="U9" s="79"/>
      <c r="V9" s="78">
        <v>4765</v>
      </c>
      <c r="W9" s="79"/>
      <c r="X9" s="78">
        <v>4765</v>
      </c>
      <c r="Y9" s="79"/>
      <c r="Z9" s="76">
        <f>SUMIF($B$7:$Y$7,Z$7,$B9:$Y9)</f>
        <v>57180</v>
      </c>
      <c r="AA9" s="77">
        <f>SUMIF($B$7:$Y$7,AA$7,$B9:$Y9)</f>
        <v>35520</v>
      </c>
    </row>
    <row r="10" spans="1:27" ht="18" customHeight="1" x14ac:dyDescent="0.25">
      <c r="A10" s="73" t="s">
        <v>50</v>
      </c>
      <c r="B10" s="80" t="s">
        <v>6</v>
      </c>
      <c r="C10" s="81" t="s">
        <v>7</v>
      </c>
      <c r="D10" s="80" t="s">
        <v>6</v>
      </c>
      <c r="E10" s="81" t="s">
        <v>7</v>
      </c>
      <c r="F10" s="80" t="s">
        <v>6</v>
      </c>
      <c r="G10" s="81" t="s">
        <v>7</v>
      </c>
      <c r="H10" s="80" t="s">
        <v>6</v>
      </c>
      <c r="I10" s="81" t="s">
        <v>8</v>
      </c>
      <c r="J10" s="80" t="s">
        <v>6</v>
      </c>
      <c r="K10" s="81" t="s">
        <v>8</v>
      </c>
      <c r="L10" s="80" t="s">
        <v>6</v>
      </c>
      <c r="M10" s="81" t="s">
        <v>8</v>
      </c>
      <c r="N10" s="80" t="s">
        <v>6</v>
      </c>
      <c r="O10" s="81" t="s">
        <v>8</v>
      </c>
      <c r="P10" s="80" t="s">
        <v>6</v>
      </c>
      <c r="Q10" s="81" t="s">
        <v>8</v>
      </c>
      <c r="R10" s="80" t="s">
        <v>6</v>
      </c>
      <c r="S10" s="81" t="s">
        <v>8</v>
      </c>
      <c r="T10" s="80" t="s">
        <v>6</v>
      </c>
      <c r="U10" s="81" t="s">
        <v>8</v>
      </c>
      <c r="V10" s="80" t="s">
        <v>6</v>
      </c>
      <c r="W10" s="81" t="s">
        <v>8</v>
      </c>
      <c r="X10" s="80" t="s">
        <v>6</v>
      </c>
      <c r="Y10" s="81" t="s">
        <v>8</v>
      </c>
      <c r="Z10" s="80" t="s">
        <v>6</v>
      </c>
      <c r="AA10" s="81" t="s">
        <v>53</v>
      </c>
    </row>
    <row r="11" spans="1:27" ht="18" customHeight="1" x14ac:dyDescent="0.25">
      <c r="A11" s="74" t="s">
        <v>79</v>
      </c>
      <c r="B11" s="76">
        <v>1000</v>
      </c>
      <c r="C11" s="77">
        <v>165</v>
      </c>
      <c r="D11" s="76">
        <v>1000</v>
      </c>
      <c r="E11" s="77">
        <v>170</v>
      </c>
      <c r="F11" s="76">
        <v>1000</v>
      </c>
      <c r="G11" s="77">
        <v>217</v>
      </c>
      <c r="H11" s="76">
        <v>1000</v>
      </c>
      <c r="I11" s="77">
        <v>174</v>
      </c>
      <c r="J11" s="76">
        <v>1000</v>
      </c>
      <c r="K11" s="77">
        <v>179</v>
      </c>
      <c r="L11" s="76">
        <v>1000</v>
      </c>
      <c r="M11" s="77"/>
      <c r="N11" s="76">
        <v>1000</v>
      </c>
      <c r="O11" s="77"/>
      <c r="P11" s="76">
        <v>1000</v>
      </c>
      <c r="Q11" s="77"/>
      <c r="R11" s="76">
        <v>1000</v>
      </c>
      <c r="S11" s="77"/>
      <c r="T11" s="76">
        <v>1000</v>
      </c>
      <c r="U11" s="77"/>
      <c r="V11" s="76">
        <v>1000</v>
      </c>
      <c r="W11" s="77"/>
      <c r="X11" s="76">
        <v>1000</v>
      </c>
      <c r="Y11" s="77"/>
      <c r="Z11" s="76">
        <f t="shared" ref="Z11:AA12" si="0">SUMIF($B$7:$Y$7,Z$7,$B11:$Y11)</f>
        <v>12000</v>
      </c>
      <c r="AA11" s="77">
        <f t="shared" si="0"/>
        <v>905</v>
      </c>
    </row>
    <row r="12" spans="1:27" ht="18" customHeight="1" x14ac:dyDescent="0.25">
      <c r="A12" s="74" t="s">
        <v>51</v>
      </c>
      <c r="B12" s="78"/>
      <c r="C12" s="79">
        <v>0</v>
      </c>
      <c r="D12" s="78"/>
      <c r="E12" s="79">
        <v>0</v>
      </c>
      <c r="F12" s="78"/>
      <c r="G12" s="79">
        <v>0</v>
      </c>
      <c r="H12" s="78"/>
      <c r="I12" s="79">
        <v>0</v>
      </c>
      <c r="J12" s="78"/>
      <c r="K12" s="79"/>
      <c r="L12" s="78"/>
      <c r="M12" s="79"/>
      <c r="N12" s="78"/>
      <c r="O12" s="79"/>
      <c r="P12" s="78"/>
      <c r="Q12" s="79"/>
      <c r="R12" s="78"/>
      <c r="S12" s="79"/>
      <c r="T12" s="78"/>
      <c r="U12" s="79"/>
      <c r="V12" s="78"/>
      <c r="W12" s="79"/>
      <c r="X12" s="78"/>
      <c r="Y12" s="79"/>
      <c r="Z12" s="78">
        <f t="shared" si="0"/>
        <v>0</v>
      </c>
      <c r="AA12" s="79">
        <f t="shared" si="0"/>
        <v>0</v>
      </c>
    </row>
    <row r="13" spans="1:27" ht="18" customHeight="1" thickBot="1" x14ac:dyDescent="0.3">
      <c r="A13" s="75" t="s">
        <v>19</v>
      </c>
      <c r="B13" s="82">
        <f>SUM(B8:B12)</f>
        <v>9300</v>
      </c>
      <c r="C13" s="83">
        <f t="shared" ref="C13:AA13" si="1">SUM(C8:C12)</f>
        <v>9031</v>
      </c>
      <c r="D13" s="82">
        <f t="shared" si="1"/>
        <v>9300</v>
      </c>
      <c r="E13" s="83">
        <f t="shared" si="1"/>
        <v>8193</v>
      </c>
      <c r="F13" s="82">
        <f t="shared" si="1"/>
        <v>9300</v>
      </c>
      <c r="G13" s="83">
        <f t="shared" si="1"/>
        <v>10234</v>
      </c>
      <c r="H13" s="82">
        <f t="shared" si="1"/>
        <v>9300</v>
      </c>
      <c r="I13" s="83">
        <f t="shared" si="1"/>
        <v>9133</v>
      </c>
      <c r="J13" s="82">
        <f t="shared" si="1"/>
        <v>9300</v>
      </c>
      <c r="K13" s="83">
        <f t="shared" si="1"/>
        <v>8369</v>
      </c>
      <c r="L13" s="82">
        <f t="shared" si="1"/>
        <v>9300</v>
      </c>
      <c r="M13" s="83">
        <f>SUM(M8:M12)</f>
        <v>0</v>
      </c>
      <c r="N13" s="82">
        <f t="shared" si="1"/>
        <v>9300</v>
      </c>
      <c r="O13" s="83">
        <f t="shared" si="1"/>
        <v>0</v>
      </c>
      <c r="P13" s="82">
        <f t="shared" si="1"/>
        <v>9300</v>
      </c>
      <c r="Q13" s="83">
        <f t="shared" si="1"/>
        <v>0</v>
      </c>
      <c r="R13" s="82">
        <f t="shared" si="1"/>
        <v>9300</v>
      </c>
      <c r="S13" s="83">
        <f t="shared" si="1"/>
        <v>0</v>
      </c>
      <c r="T13" s="82">
        <f t="shared" si="1"/>
        <v>9300</v>
      </c>
      <c r="U13" s="83">
        <f t="shared" si="1"/>
        <v>0</v>
      </c>
      <c r="V13" s="82">
        <f t="shared" si="1"/>
        <v>9300</v>
      </c>
      <c r="W13" s="83">
        <f t="shared" si="1"/>
        <v>0</v>
      </c>
      <c r="X13" s="82">
        <f t="shared" si="1"/>
        <v>9300</v>
      </c>
      <c r="Y13" s="83">
        <f t="shared" si="1"/>
        <v>0</v>
      </c>
      <c r="Z13" s="82">
        <f t="shared" si="1"/>
        <v>111600</v>
      </c>
      <c r="AA13" s="83">
        <f t="shared" si="1"/>
        <v>44960</v>
      </c>
    </row>
    <row r="14" spans="1:27" ht="18" customHeight="1" x14ac:dyDescent="0.25">
      <c r="A14" s="21" t="s">
        <v>80</v>
      </c>
    </row>
    <row r="15" spans="1:27" ht="18" customHeight="1" thickBot="1" x14ac:dyDescent="0.3">
      <c r="A15" s="21"/>
    </row>
    <row r="16" spans="1:27" ht="18" customHeight="1" thickBot="1" x14ac:dyDescent="0.3">
      <c r="B16" s="170" t="s">
        <v>0</v>
      </c>
      <c r="C16" s="168"/>
      <c r="D16" s="167" t="s">
        <v>1</v>
      </c>
      <c r="E16" s="168"/>
      <c r="F16" s="167" t="s">
        <v>2</v>
      </c>
      <c r="G16" s="168"/>
      <c r="H16" s="167" t="s">
        <v>3</v>
      </c>
      <c r="I16" s="168"/>
      <c r="J16" s="167" t="s">
        <v>4</v>
      </c>
      <c r="K16" s="168"/>
      <c r="L16" s="167" t="s">
        <v>5</v>
      </c>
      <c r="M16" s="168"/>
      <c r="N16" s="167" t="s">
        <v>13</v>
      </c>
      <c r="O16" s="168"/>
      <c r="P16" s="167" t="s">
        <v>14</v>
      </c>
      <c r="Q16" s="168"/>
      <c r="R16" s="163" t="s">
        <v>15</v>
      </c>
      <c r="S16" s="169"/>
      <c r="T16" s="163" t="s">
        <v>16</v>
      </c>
      <c r="U16" s="169"/>
      <c r="V16" s="163" t="s">
        <v>17</v>
      </c>
      <c r="W16" s="169"/>
      <c r="X16" s="163" t="s">
        <v>18</v>
      </c>
      <c r="Y16" s="158"/>
      <c r="Z16" s="156" t="s">
        <v>78</v>
      </c>
      <c r="AA16" s="157"/>
    </row>
    <row r="17" spans="1:30" ht="18" customHeight="1" x14ac:dyDescent="0.25">
      <c r="A17" s="22" t="s">
        <v>10</v>
      </c>
      <c r="B17" s="9" t="s">
        <v>6</v>
      </c>
      <c r="C17" s="23" t="s">
        <v>8</v>
      </c>
      <c r="D17" s="9" t="s">
        <v>6</v>
      </c>
      <c r="E17" s="23" t="s">
        <v>8</v>
      </c>
      <c r="F17" s="9" t="s">
        <v>6</v>
      </c>
      <c r="G17" s="23" t="s">
        <v>8</v>
      </c>
      <c r="H17" s="9" t="s">
        <v>6</v>
      </c>
      <c r="I17" s="23" t="s">
        <v>8</v>
      </c>
      <c r="J17" s="9" t="s">
        <v>6</v>
      </c>
      <c r="K17" s="23" t="s">
        <v>8</v>
      </c>
      <c r="L17" s="9" t="s">
        <v>6</v>
      </c>
      <c r="M17" s="23" t="s">
        <v>8</v>
      </c>
      <c r="N17" s="9" t="s">
        <v>6</v>
      </c>
      <c r="O17" s="23" t="s">
        <v>8</v>
      </c>
      <c r="P17" s="9" t="s">
        <v>6</v>
      </c>
      <c r="Q17" s="23" t="s">
        <v>8</v>
      </c>
      <c r="R17" s="24" t="s">
        <v>6</v>
      </c>
      <c r="S17" s="25" t="s">
        <v>8</v>
      </c>
      <c r="T17" s="24" t="s">
        <v>6</v>
      </c>
      <c r="U17" s="25" t="s">
        <v>8</v>
      </c>
      <c r="V17" s="24" t="s">
        <v>6</v>
      </c>
      <c r="W17" s="25" t="s">
        <v>8</v>
      </c>
      <c r="X17" s="24" t="s">
        <v>6</v>
      </c>
      <c r="Y17" s="26" t="s">
        <v>8</v>
      </c>
      <c r="Z17" s="27" t="s">
        <v>6</v>
      </c>
      <c r="AA17" s="28" t="s">
        <v>8</v>
      </c>
    </row>
    <row r="18" spans="1:30" ht="18" customHeight="1" x14ac:dyDescent="0.25">
      <c r="A18" s="29" t="s">
        <v>22</v>
      </c>
      <c r="B18" s="30">
        <v>800</v>
      </c>
      <c r="C18" s="31">
        <v>777</v>
      </c>
      <c r="D18" s="30">
        <v>800</v>
      </c>
      <c r="E18" s="31">
        <v>799</v>
      </c>
      <c r="F18" s="30">
        <v>800</v>
      </c>
      <c r="G18" s="31">
        <v>965</v>
      </c>
      <c r="H18" s="30">
        <v>800</v>
      </c>
      <c r="I18" s="31">
        <v>747</v>
      </c>
      <c r="J18" s="30">
        <v>800</v>
      </c>
      <c r="K18" s="31">
        <v>791</v>
      </c>
      <c r="L18" s="30">
        <v>800</v>
      </c>
      <c r="M18" s="31"/>
      <c r="N18" s="30">
        <v>800</v>
      </c>
      <c r="O18" s="31"/>
      <c r="P18" s="30">
        <v>800</v>
      </c>
      <c r="Q18" s="31"/>
      <c r="R18" s="30">
        <v>800</v>
      </c>
      <c r="S18" s="32"/>
      <c r="T18" s="30">
        <v>800</v>
      </c>
      <c r="U18" s="32"/>
      <c r="V18" s="30">
        <v>800</v>
      </c>
      <c r="W18" s="32"/>
      <c r="X18" s="30">
        <v>800</v>
      </c>
      <c r="Y18" s="33"/>
      <c r="Z18" s="14">
        <f t="shared" ref="Z18:AA18" si="2">SUMIF($B$7:$Y$7,Z$7,$B18:$Y18)</f>
        <v>9600</v>
      </c>
      <c r="AA18" s="15">
        <f t="shared" si="2"/>
        <v>4079</v>
      </c>
    </row>
    <row r="19" spans="1:30" ht="18" customHeight="1" thickBot="1" x14ac:dyDescent="0.3">
      <c r="A19" s="17" t="s">
        <v>19</v>
      </c>
      <c r="B19" s="34">
        <f t="shared" ref="B19:Z19" si="3">SUM(B18:B18)</f>
        <v>800</v>
      </c>
      <c r="C19" s="35">
        <f t="shared" si="3"/>
        <v>777</v>
      </c>
      <c r="D19" s="34">
        <f t="shared" si="3"/>
        <v>800</v>
      </c>
      <c r="E19" s="35">
        <f t="shared" si="3"/>
        <v>799</v>
      </c>
      <c r="F19" s="34">
        <f t="shared" si="3"/>
        <v>800</v>
      </c>
      <c r="G19" s="35">
        <f t="shared" si="3"/>
        <v>965</v>
      </c>
      <c r="H19" s="34">
        <f t="shared" si="3"/>
        <v>800</v>
      </c>
      <c r="I19" s="35">
        <f t="shared" si="3"/>
        <v>747</v>
      </c>
      <c r="J19" s="34">
        <f t="shared" si="3"/>
        <v>800</v>
      </c>
      <c r="K19" s="35">
        <f t="shared" si="3"/>
        <v>791</v>
      </c>
      <c r="L19" s="34">
        <f t="shared" si="3"/>
        <v>800</v>
      </c>
      <c r="M19" s="35">
        <f t="shared" si="3"/>
        <v>0</v>
      </c>
      <c r="N19" s="34">
        <f t="shared" si="3"/>
        <v>800</v>
      </c>
      <c r="O19" s="35">
        <f t="shared" si="3"/>
        <v>0</v>
      </c>
      <c r="P19" s="34">
        <f t="shared" si="3"/>
        <v>800</v>
      </c>
      <c r="Q19" s="35">
        <f t="shared" si="3"/>
        <v>0</v>
      </c>
      <c r="R19" s="18">
        <f t="shared" si="3"/>
        <v>800</v>
      </c>
      <c r="S19" s="19">
        <f t="shared" si="3"/>
        <v>0</v>
      </c>
      <c r="T19" s="18">
        <f t="shared" si="3"/>
        <v>800</v>
      </c>
      <c r="U19" s="19">
        <f t="shared" si="3"/>
        <v>0</v>
      </c>
      <c r="V19" s="18">
        <f t="shared" si="3"/>
        <v>800</v>
      </c>
      <c r="W19" s="19">
        <f>SUM(W18:W18)</f>
        <v>0</v>
      </c>
      <c r="X19" s="18">
        <f t="shared" si="3"/>
        <v>800</v>
      </c>
      <c r="Y19" s="20">
        <f t="shared" si="3"/>
        <v>0</v>
      </c>
      <c r="Z19" s="36">
        <f t="shared" si="3"/>
        <v>9600</v>
      </c>
      <c r="AA19" s="37">
        <f>SUM(AA18:AA18)</f>
        <v>4079</v>
      </c>
    </row>
    <row r="20" spans="1:30" ht="18" customHeight="1" thickBot="1" x14ac:dyDescent="0.3">
      <c r="A20" s="21"/>
      <c r="B20" s="5"/>
      <c r="C20" s="5"/>
      <c r="D20" s="38"/>
      <c r="E20" s="39"/>
      <c r="G20" s="5"/>
      <c r="H20" s="38"/>
      <c r="I20" s="39"/>
      <c r="K20" s="5"/>
      <c r="L20" s="38"/>
      <c r="M20" s="39"/>
      <c r="N20" s="2"/>
      <c r="P20" s="2"/>
      <c r="Q20" s="2"/>
      <c r="R20" s="2"/>
      <c r="T20" s="2"/>
      <c r="U20" s="2"/>
      <c r="V20" s="2"/>
      <c r="X20" s="2"/>
      <c r="Y20" s="2"/>
      <c r="Z20" s="2"/>
    </row>
    <row r="21" spans="1:30" ht="18" customHeight="1" thickBot="1" x14ac:dyDescent="0.3">
      <c r="B21" s="170" t="s">
        <v>0</v>
      </c>
      <c r="C21" s="168"/>
      <c r="D21" s="167" t="s">
        <v>1</v>
      </c>
      <c r="E21" s="168"/>
      <c r="F21" s="167" t="s">
        <v>2</v>
      </c>
      <c r="G21" s="168"/>
      <c r="H21" s="167" t="s">
        <v>3</v>
      </c>
      <c r="I21" s="168"/>
      <c r="J21" s="167" t="s">
        <v>4</v>
      </c>
      <c r="K21" s="168"/>
      <c r="L21" s="167" t="s">
        <v>5</v>
      </c>
      <c r="M21" s="168"/>
      <c r="N21" s="167" t="s">
        <v>13</v>
      </c>
      <c r="O21" s="168"/>
      <c r="P21" s="167" t="s">
        <v>14</v>
      </c>
      <c r="Q21" s="168"/>
      <c r="R21" s="163" t="s">
        <v>15</v>
      </c>
      <c r="S21" s="169"/>
      <c r="T21" s="163" t="s">
        <v>16</v>
      </c>
      <c r="U21" s="169"/>
      <c r="V21" s="163" t="s">
        <v>17</v>
      </c>
      <c r="W21" s="169"/>
      <c r="X21" s="163" t="s">
        <v>18</v>
      </c>
      <c r="Y21" s="158"/>
      <c r="Z21" s="156" t="s">
        <v>78</v>
      </c>
      <c r="AA21" s="157"/>
    </row>
    <row r="22" spans="1:30" ht="18" customHeight="1" x14ac:dyDescent="0.25">
      <c r="A22" s="22" t="s">
        <v>11</v>
      </c>
      <c r="B22" s="40" t="s">
        <v>6</v>
      </c>
      <c r="C22" s="41" t="s">
        <v>8</v>
      </c>
      <c r="D22" s="40" t="s">
        <v>6</v>
      </c>
      <c r="E22" s="41" t="s">
        <v>8</v>
      </c>
      <c r="F22" s="40" t="s">
        <v>6</v>
      </c>
      <c r="G22" s="41" t="s">
        <v>8</v>
      </c>
      <c r="H22" s="40" t="s">
        <v>6</v>
      </c>
      <c r="I22" s="41" t="s">
        <v>8</v>
      </c>
      <c r="J22" s="40" t="s">
        <v>6</v>
      </c>
      <c r="K22" s="41" t="s">
        <v>8</v>
      </c>
      <c r="L22" s="42" t="s">
        <v>6</v>
      </c>
      <c r="M22" s="41" t="s">
        <v>8</v>
      </c>
      <c r="N22" s="43" t="s">
        <v>6</v>
      </c>
      <c r="O22" s="44" t="s">
        <v>8</v>
      </c>
      <c r="P22" s="45" t="s">
        <v>6</v>
      </c>
      <c r="Q22" s="41" t="s">
        <v>8</v>
      </c>
      <c r="R22" s="40" t="s">
        <v>6</v>
      </c>
      <c r="S22" s="41" t="s">
        <v>8</v>
      </c>
      <c r="T22" s="40" t="s">
        <v>6</v>
      </c>
      <c r="U22" s="41" t="s">
        <v>8</v>
      </c>
      <c r="V22" s="40" t="s">
        <v>6</v>
      </c>
      <c r="W22" s="41" t="s">
        <v>8</v>
      </c>
      <c r="X22" s="40" t="s">
        <v>6</v>
      </c>
      <c r="Y22" s="46" t="s">
        <v>8</v>
      </c>
      <c r="Z22" s="42" t="s">
        <v>6</v>
      </c>
      <c r="AA22" s="47" t="s">
        <v>8</v>
      </c>
    </row>
    <row r="23" spans="1:30" ht="18" customHeight="1" x14ac:dyDescent="0.25">
      <c r="A23" s="13" t="s">
        <v>12</v>
      </c>
      <c r="B23" s="1">
        <v>250</v>
      </c>
      <c r="C23" s="48">
        <v>290</v>
      </c>
      <c r="D23" s="1">
        <v>250</v>
      </c>
      <c r="E23" s="48">
        <v>281</v>
      </c>
      <c r="F23" s="1">
        <v>250</v>
      </c>
      <c r="G23" s="48">
        <v>278</v>
      </c>
      <c r="H23" s="1">
        <v>250</v>
      </c>
      <c r="I23" s="48">
        <v>342</v>
      </c>
      <c r="J23" s="1">
        <v>250</v>
      </c>
      <c r="K23" s="48">
        <v>246</v>
      </c>
      <c r="L23" s="1">
        <v>250</v>
      </c>
      <c r="M23" s="48"/>
      <c r="N23" s="1">
        <v>250</v>
      </c>
      <c r="O23" s="50"/>
      <c r="P23" s="1">
        <v>250</v>
      </c>
      <c r="Q23" s="48"/>
      <c r="R23" s="1">
        <v>250</v>
      </c>
      <c r="S23" s="48"/>
      <c r="T23" s="1">
        <v>250</v>
      </c>
      <c r="U23" s="48"/>
      <c r="V23" s="1">
        <v>250</v>
      </c>
      <c r="W23" s="48"/>
      <c r="X23" s="1">
        <v>250</v>
      </c>
      <c r="Y23" s="51"/>
      <c r="Z23" s="49">
        <f t="shared" ref="Z23:AA23" si="4">SUMIF($B$7:$Y$7,Z$7,$B23:$Y23)</f>
        <v>3000</v>
      </c>
      <c r="AA23" s="15">
        <f t="shared" si="4"/>
        <v>1437</v>
      </c>
    </row>
    <row r="24" spans="1:30" ht="18" customHeight="1" thickBot="1" x14ac:dyDescent="0.3">
      <c r="A24" s="17" t="s">
        <v>19</v>
      </c>
      <c r="B24" s="18">
        <f t="shared" ref="B24:AA24" si="5">SUM(B23:B23)</f>
        <v>250</v>
      </c>
      <c r="C24" s="19">
        <f t="shared" si="5"/>
        <v>290</v>
      </c>
      <c r="D24" s="18">
        <f t="shared" si="5"/>
        <v>250</v>
      </c>
      <c r="E24" s="19">
        <f t="shared" si="5"/>
        <v>281</v>
      </c>
      <c r="F24" s="18">
        <f t="shared" si="5"/>
        <v>250</v>
      </c>
      <c r="G24" s="19">
        <f t="shared" si="5"/>
        <v>278</v>
      </c>
      <c r="H24" s="18">
        <f t="shared" si="5"/>
        <v>250</v>
      </c>
      <c r="I24" s="19">
        <f t="shared" si="5"/>
        <v>342</v>
      </c>
      <c r="J24" s="18">
        <f t="shared" si="5"/>
        <v>250</v>
      </c>
      <c r="K24" s="19">
        <f t="shared" si="5"/>
        <v>246</v>
      </c>
      <c r="L24" s="36">
        <f t="shared" si="5"/>
        <v>250</v>
      </c>
      <c r="M24" s="52">
        <f t="shared" si="5"/>
        <v>0</v>
      </c>
      <c r="N24" s="18">
        <f t="shared" si="5"/>
        <v>250</v>
      </c>
      <c r="O24" s="19">
        <f t="shared" si="5"/>
        <v>0</v>
      </c>
      <c r="P24" s="18">
        <f t="shared" si="5"/>
        <v>250</v>
      </c>
      <c r="Q24" s="19">
        <f t="shared" si="5"/>
        <v>0</v>
      </c>
      <c r="R24" s="18">
        <f t="shared" si="5"/>
        <v>250</v>
      </c>
      <c r="S24" s="19">
        <f t="shared" si="5"/>
        <v>0</v>
      </c>
      <c r="T24" s="18">
        <f t="shared" si="5"/>
        <v>250</v>
      </c>
      <c r="U24" s="19">
        <f t="shared" si="5"/>
        <v>0</v>
      </c>
      <c r="V24" s="18">
        <f t="shared" si="5"/>
        <v>250</v>
      </c>
      <c r="W24" s="19">
        <f t="shared" si="5"/>
        <v>0</v>
      </c>
      <c r="X24" s="18">
        <f t="shared" si="5"/>
        <v>250</v>
      </c>
      <c r="Y24" s="20">
        <f t="shared" si="5"/>
        <v>0</v>
      </c>
      <c r="Z24" s="36">
        <f>SUM(Z23:Z23)</f>
        <v>3000</v>
      </c>
      <c r="AA24" s="37">
        <f t="shared" si="5"/>
        <v>1437</v>
      </c>
    </row>
    <row r="25" spans="1:30" ht="18" customHeight="1" thickBot="1" x14ac:dyDescent="0.3">
      <c r="A25" s="171" t="s">
        <v>39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</row>
    <row r="26" spans="1:30" ht="18" customHeight="1" thickBot="1" x14ac:dyDescent="0.3">
      <c r="B26" s="170" t="s">
        <v>0</v>
      </c>
      <c r="C26" s="168"/>
      <c r="D26" s="167" t="s">
        <v>1</v>
      </c>
      <c r="E26" s="168"/>
      <c r="F26" s="167" t="s">
        <v>2</v>
      </c>
      <c r="G26" s="168"/>
      <c r="H26" s="167" t="s">
        <v>3</v>
      </c>
      <c r="I26" s="168"/>
      <c r="J26" s="167" t="s">
        <v>4</v>
      </c>
      <c r="K26" s="168"/>
      <c r="L26" s="167" t="s">
        <v>5</v>
      </c>
      <c r="M26" s="168"/>
      <c r="N26" s="167" t="s">
        <v>13</v>
      </c>
      <c r="O26" s="168"/>
      <c r="P26" s="167" t="s">
        <v>14</v>
      </c>
      <c r="Q26" s="168"/>
      <c r="R26" s="163" t="s">
        <v>15</v>
      </c>
      <c r="S26" s="169"/>
      <c r="T26" s="163" t="s">
        <v>16</v>
      </c>
      <c r="U26" s="169"/>
      <c r="V26" s="163" t="s">
        <v>17</v>
      </c>
      <c r="W26" s="169"/>
      <c r="X26" s="163" t="s">
        <v>18</v>
      </c>
      <c r="Y26" s="158"/>
      <c r="Z26" s="172" t="s">
        <v>78</v>
      </c>
      <c r="AA26" s="173"/>
      <c r="AB26" s="150" t="s">
        <v>84</v>
      </c>
      <c r="AC26" s="151"/>
      <c r="AD26" s="152"/>
    </row>
    <row r="27" spans="1:30" ht="18" customHeight="1" x14ac:dyDescent="0.25">
      <c r="A27" s="22" t="s">
        <v>38</v>
      </c>
      <c r="B27" s="40" t="s">
        <v>6</v>
      </c>
      <c r="C27" s="41" t="s">
        <v>8</v>
      </c>
      <c r="D27" s="40" t="s">
        <v>6</v>
      </c>
      <c r="E27" s="41" t="s">
        <v>8</v>
      </c>
      <c r="F27" s="40" t="s">
        <v>6</v>
      </c>
      <c r="G27" s="41" t="s">
        <v>8</v>
      </c>
      <c r="H27" s="40" t="s">
        <v>6</v>
      </c>
      <c r="I27" s="41" t="s">
        <v>8</v>
      </c>
      <c r="J27" s="40" t="s">
        <v>6</v>
      </c>
      <c r="K27" s="41" t="s">
        <v>8</v>
      </c>
      <c r="L27" s="40" t="s">
        <v>6</v>
      </c>
      <c r="M27" s="41" t="s">
        <v>8</v>
      </c>
      <c r="N27" s="40" t="s">
        <v>6</v>
      </c>
      <c r="O27" s="41" t="s">
        <v>8</v>
      </c>
      <c r="P27" s="40" t="s">
        <v>6</v>
      </c>
      <c r="Q27" s="41" t="s">
        <v>8</v>
      </c>
      <c r="R27" s="40" t="s">
        <v>6</v>
      </c>
      <c r="S27" s="41" t="s">
        <v>8</v>
      </c>
      <c r="T27" s="40" t="s">
        <v>6</v>
      </c>
      <c r="U27" s="41" t="s">
        <v>8</v>
      </c>
      <c r="V27" s="40" t="s">
        <v>6</v>
      </c>
      <c r="W27" s="41" t="s">
        <v>8</v>
      </c>
      <c r="X27" s="40" t="s">
        <v>6</v>
      </c>
      <c r="Y27" s="46" t="s">
        <v>8</v>
      </c>
      <c r="Z27" s="53" t="s">
        <v>6</v>
      </c>
      <c r="AA27" s="54" t="s">
        <v>8</v>
      </c>
      <c r="AB27" s="111" t="s">
        <v>82</v>
      </c>
      <c r="AC27" s="112" t="s">
        <v>6</v>
      </c>
      <c r="AD27" s="117" t="s">
        <v>8</v>
      </c>
    </row>
    <row r="28" spans="1:30" ht="18" customHeight="1" x14ac:dyDescent="0.25">
      <c r="A28" s="55" t="s">
        <v>23</v>
      </c>
      <c r="B28" s="1">
        <v>1</v>
      </c>
      <c r="C28" s="48">
        <v>0</v>
      </c>
      <c r="D28" s="1">
        <v>1</v>
      </c>
      <c r="E28" s="48">
        <v>3</v>
      </c>
      <c r="F28" s="1">
        <v>1</v>
      </c>
      <c r="G28" s="48">
        <v>4</v>
      </c>
      <c r="H28" s="1">
        <v>1</v>
      </c>
      <c r="I28" s="48">
        <v>9</v>
      </c>
      <c r="J28" s="1">
        <v>1</v>
      </c>
      <c r="K28" s="48">
        <v>1</v>
      </c>
      <c r="L28" s="1">
        <v>1</v>
      </c>
      <c r="M28" s="48"/>
      <c r="N28" s="1">
        <v>1</v>
      </c>
      <c r="O28" s="48"/>
      <c r="P28" s="1">
        <v>1</v>
      </c>
      <c r="Q28" s="48"/>
      <c r="R28" s="1">
        <v>1</v>
      </c>
      <c r="S28" s="48"/>
      <c r="T28" s="1">
        <v>1</v>
      </c>
      <c r="U28" s="48"/>
      <c r="V28" s="1">
        <v>1</v>
      </c>
      <c r="W28" s="48"/>
      <c r="X28" s="1">
        <v>1</v>
      </c>
      <c r="Y28" s="51"/>
      <c r="Z28" s="14">
        <f t="shared" ref="Z28:AA52" si="6">SUMIF($B$7:$Y$7,Z$7,$B28:$Y28)</f>
        <v>12</v>
      </c>
      <c r="AA28" s="15">
        <f t="shared" si="6"/>
        <v>17</v>
      </c>
      <c r="AB28" s="113">
        <v>8</v>
      </c>
      <c r="AC28" s="114">
        <f>Z28*AB28</f>
        <v>96</v>
      </c>
      <c r="AD28" s="115">
        <f>AB28*AA28</f>
        <v>136</v>
      </c>
    </row>
    <row r="29" spans="1:30" ht="18" customHeight="1" x14ac:dyDescent="0.25">
      <c r="A29" s="55" t="s">
        <v>24</v>
      </c>
      <c r="B29" s="1">
        <v>1</v>
      </c>
      <c r="C29" s="48">
        <v>0</v>
      </c>
      <c r="D29" s="1">
        <v>1</v>
      </c>
      <c r="E29" s="48">
        <v>2</v>
      </c>
      <c r="F29" s="1">
        <v>1</v>
      </c>
      <c r="G29" s="48">
        <v>3</v>
      </c>
      <c r="H29" s="1">
        <v>1</v>
      </c>
      <c r="I29" s="48">
        <v>8</v>
      </c>
      <c r="J29" s="1">
        <v>1</v>
      </c>
      <c r="K29" s="48">
        <v>1</v>
      </c>
      <c r="L29" s="1">
        <v>1</v>
      </c>
      <c r="M29" s="48"/>
      <c r="N29" s="1">
        <v>1</v>
      </c>
      <c r="O29" s="48"/>
      <c r="P29" s="1">
        <v>1</v>
      </c>
      <c r="Q29" s="48"/>
      <c r="R29" s="1">
        <v>1</v>
      </c>
      <c r="S29" s="48"/>
      <c r="T29" s="1">
        <v>1</v>
      </c>
      <c r="U29" s="48"/>
      <c r="V29" s="1">
        <v>1</v>
      </c>
      <c r="W29" s="48"/>
      <c r="X29" s="1">
        <v>1</v>
      </c>
      <c r="Y29" s="51"/>
      <c r="Z29" s="14">
        <f t="shared" si="6"/>
        <v>12</v>
      </c>
      <c r="AA29" s="15">
        <f t="shared" si="6"/>
        <v>14</v>
      </c>
      <c r="AB29" s="113">
        <v>8</v>
      </c>
      <c r="AC29" s="114">
        <f t="shared" ref="AC29:AC52" si="7">Z29*AB29</f>
        <v>96</v>
      </c>
      <c r="AD29" s="115">
        <f t="shared" ref="AD29:AD52" si="8">AB29*AA29</f>
        <v>112</v>
      </c>
    </row>
    <row r="30" spans="1:30" ht="18" customHeight="1" x14ac:dyDescent="0.25">
      <c r="A30" s="55" t="s">
        <v>44</v>
      </c>
      <c r="B30" s="1">
        <v>1</v>
      </c>
      <c r="C30" s="48">
        <v>0</v>
      </c>
      <c r="D30" s="1">
        <v>1</v>
      </c>
      <c r="E30" s="48">
        <v>2</v>
      </c>
      <c r="F30" s="1">
        <v>1</v>
      </c>
      <c r="G30" s="48">
        <v>3</v>
      </c>
      <c r="H30" s="1">
        <v>1</v>
      </c>
      <c r="I30" s="48">
        <v>8</v>
      </c>
      <c r="J30" s="1">
        <v>1</v>
      </c>
      <c r="K30" s="48">
        <v>1</v>
      </c>
      <c r="L30" s="1">
        <v>1</v>
      </c>
      <c r="M30" s="48"/>
      <c r="N30" s="1">
        <v>1</v>
      </c>
      <c r="O30" s="48"/>
      <c r="P30" s="1">
        <v>1</v>
      </c>
      <c r="Q30" s="48"/>
      <c r="R30" s="1">
        <v>1</v>
      </c>
      <c r="S30" s="48"/>
      <c r="T30" s="1">
        <v>1</v>
      </c>
      <c r="U30" s="48"/>
      <c r="V30" s="1">
        <v>1</v>
      </c>
      <c r="W30" s="48"/>
      <c r="X30" s="1">
        <v>1</v>
      </c>
      <c r="Y30" s="51"/>
      <c r="Z30" s="14">
        <f t="shared" si="6"/>
        <v>12</v>
      </c>
      <c r="AA30" s="15">
        <f t="shared" si="6"/>
        <v>14</v>
      </c>
      <c r="AB30" s="113">
        <v>8</v>
      </c>
      <c r="AC30" s="114">
        <f t="shared" si="7"/>
        <v>96</v>
      </c>
      <c r="AD30" s="115">
        <f t="shared" si="8"/>
        <v>112</v>
      </c>
    </row>
    <row r="31" spans="1:30" ht="18" customHeight="1" x14ac:dyDescent="0.25">
      <c r="A31" s="55" t="s">
        <v>25</v>
      </c>
      <c r="B31" s="1">
        <v>20</v>
      </c>
      <c r="C31" s="48">
        <v>35</v>
      </c>
      <c r="D31" s="1">
        <v>20</v>
      </c>
      <c r="E31" s="48">
        <v>17</v>
      </c>
      <c r="F31" s="1">
        <v>20</v>
      </c>
      <c r="G31" s="48">
        <v>23</v>
      </c>
      <c r="H31" s="1">
        <v>20</v>
      </c>
      <c r="I31" s="48">
        <v>18</v>
      </c>
      <c r="J31" s="1">
        <v>20</v>
      </c>
      <c r="K31" s="48">
        <v>17</v>
      </c>
      <c r="L31" s="1">
        <v>20</v>
      </c>
      <c r="M31" s="48"/>
      <c r="N31" s="1">
        <v>20</v>
      </c>
      <c r="O31" s="48"/>
      <c r="P31" s="1">
        <v>20</v>
      </c>
      <c r="Q31" s="48"/>
      <c r="R31" s="1">
        <v>20</v>
      </c>
      <c r="S31" s="48"/>
      <c r="T31" s="1">
        <v>20</v>
      </c>
      <c r="U31" s="48"/>
      <c r="V31" s="1">
        <v>20</v>
      </c>
      <c r="W31" s="48"/>
      <c r="X31" s="1">
        <v>20</v>
      </c>
      <c r="Y31" s="51"/>
      <c r="Z31" s="14">
        <f t="shared" si="6"/>
        <v>240</v>
      </c>
      <c r="AA31" s="15">
        <f t="shared" si="6"/>
        <v>110</v>
      </c>
      <c r="AB31" s="113">
        <v>24</v>
      </c>
      <c r="AC31" s="114">
        <f t="shared" si="7"/>
        <v>5760</v>
      </c>
      <c r="AD31" s="115">
        <f t="shared" si="8"/>
        <v>2640</v>
      </c>
    </row>
    <row r="32" spans="1:30" ht="18" customHeight="1" x14ac:dyDescent="0.25">
      <c r="A32" s="55" t="s">
        <v>26</v>
      </c>
      <c r="B32" s="1">
        <v>10</v>
      </c>
      <c r="C32" s="48">
        <v>27</v>
      </c>
      <c r="D32" s="1">
        <v>10</v>
      </c>
      <c r="E32" s="48">
        <v>49</v>
      </c>
      <c r="F32" s="1">
        <v>10</v>
      </c>
      <c r="G32" s="48">
        <v>41</v>
      </c>
      <c r="H32" s="1">
        <v>10</v>
      </c>
      <c r="I32" s="48">
        <v>59</v>
      </c>
      <c r="J32" s="1">
        <v>10</v>
      </c>
      <c r="K32" s="48">
        <v>44</v>
      </c>
      <c r="L32" s="1">
        <v>10</v>
      </c>
      <c r="M32" s="48"/>
      <c r="N32" s="1">
        <v>10</v>
      </c>
      <c r="O32" s="48"/>
      <c r="P32" s="1">
        <v>10</v>
      </c>
      <c r="Q32" s="48"/>
      <c r="R32" s="1">
        <v>10</v>
      </c>
      <c r="S32" s="48"/>
      <c r="T32" s="1">
        <v>10</v>
      </c>
      <c r="U32" s="48"/>
      <c r="V32" s="1">
        <v>10</v>
      </c>
      <c r="W32" s="48"/>
      <c r="X32" s="1">
        <v>10</v>
      </c>
      <c r="Y32" s="51"/>
      <c r="Z32" s="14">
        <f t="shared" si="6"/>
        <v>120</v>
      </c>
      <c r="AA32" s="15">
        <f t="shared" si="6"/>
        <v>220</v>
      </c>
      <c r="AB32" s="113">
        <v>6</v>
      </c>
      <c r="AC32" s="114">
        <f t="shared" si="7"/>
        <v>720</v>
      </c>
      <c r="AD32" s="115">
        <f t="shared" si="8"/>
        <v>1320</v>
      </c>
    </row>
    <row r="33" spans="1:30" ht="18" customHeight="1" x14ac:dyDescent="0.25">
      <c r="A33" s="55" t="s">
        <v>40</v>
      </c>
      <c r="B33" s="1">
        <v>30</v>
      </c>
      <c r="C33" s="48">
        <v>17</v>
      </c>
      <c r="D33" s="1">
        <v>30</v>
      </c>
      <c r="E33" s="48">
        <v>14</v>
      </c>
      <c r="F33" s="1">
        <v>30</v>
      </c>
      <c r="G33" s="48">
        <v>25</v>
      </c>
      <c r="H33" s="1">
        <v>30</v>
      </c>
      <c r="I33" s="48">
        <v>25</v>
      </c>
      <c r="J33" s="1">
        <v>30</v>
      </c>
      <c r="K33" s="48">
        <v>8</v>
      </c>
      <c r="L33" s="1">
        <v>30</v>
      </c>
      <c r="M33" s="48"/>
      <c r="N33" s="1">
        <v>30</v>
      </c>
      <c r="O33" s="48"/>
      <c r="P33" s="1">
        <v>30</v>
      </c>
      <c r="Q33" s="48"/>
      <c r="R33" s="1">
        <v>30</v>
      </c>
      <c r="S33" s="48"/>
      <c r="T33" s="1">
        <v>30</v>
      </c>
      <c r="U33" s="48"/>
      <c r="V33" s="1">
        <v>30</v>
      </c>
      <c r="W33" s="48"/>
      <c r="X33" s="1">
        <v>30</v>
      </c>
      <c r="Y33" s="51"/>
      <c r="Z33" s="14">
        <f t="shared" si="6"/>
        <v>360</v>
      </c>
      <c r="AA33" s="15">
        <f t="shared" si="6"/>
        <v>89</v>
      </c>
      <c r="AB33" s="113">
        <v>9</v>
      </c>
      <c r="AC33" s="114">
        <f t="shared" si="7"/>
        <v>3240</v>
      </c>
      <c r="AD33" s="115">
        <f t="shared" si="8"/>
        <v>801</v>
      </c>
    </row>
    <row r="34" spans="1:30" ht="18" customHeight="1" x14ac:dyDescent="0.25">
      <c r="A34" s="55" t="s">
        <v>27</v>
      </c>
      <c r="B34" s="1">
        <v>100</v>
      </c>
      <c r="C34" s="48">
        <v>236</v>
      </c>
      <c r="D34" s="1">
        <v>100</v>
      </c>
      <c r="E34" s="48">
        <v>70</v>
      </c>
      <c r="F34" s="1">
        <v>100</v>
      </c>
      <c r="G34" s="48">
        <v>77</v>
      </c>
      <c r="H34" s="1">
        <v>100</v>
      </c>
      <c r="I34" s="48">
        <v>83</v>
      </c>
      <c r="J34" s="1">
        <v>100</v>
      </c>
      <c r="K34" s="48">
        <v>61</v>
      </c>
      <c r="L34" s="1">
        <v>100</v>
      </c>
      <c r="M34" s="48"/>
      <c r="N34" s="1">
        <v>100</v>
      </c>
      <c r="O34" s="48"/>
      <c r="P34" s="1">
        <v>100</v>
      </c>
      <c r="Q34" s="48"/>
      <c r="R34" s="1">
        <v>100</v>
      </c>
      <c r="S34" s="48"/>
      <c r="T34" s="1">
        <v>100</v>
      </c>
      <c r="U34" s="48"/>
      <c r="V34" s="1">
        <v>100</v>
      </c>
      <c r="W34" s="48"/>
      <c r="X34" s="1">
        <v>100</v>
      </c>
      <c r="Y34" s="51"/>
      <c r="Z34" s="14">
        <f t="shared" si="6"/>
        <v>1200</v>
      </c>
      <c r="AA34" s="15">
        <f t="shared" si="6"/>
        <v>527</v>
      </c>
      <c r="AB34" s="113">
        <v>1</v>
      </c>
      <c r="AC34" s="114">
        <f t="shared" si="7"/>
        <v>1200</v>
      </c>
      <c r="AD34" s="115">
        <f t="shared" si="8"/>
        <v>527</v>
      </c>
    </row>
    <row r="35" spans="1:30" ht="18" customHeight="1" x14ac:dyDescent="0.25">
      <c r="A35" s="55" t="s">
        <v>28</v>
      </c>
      <c r="B35" s="1">
        <v>250</v>
      </c>
      <c r="C35" s="48">
        <v>280</v>
      </c>
      <c r="D35" s="1">
        <v>250</v>
      </c>
      <c r="E35" s="48">
        <v>0</v>
      </c>
      <c r="F35" s="1">
        <v>250</v>
      </c>
      <c r="G35" s="48">
        <v>20</v>
      </c>
      <c r="H35" s="1">
        <v>250</v>
      </c>
      <c r="I35" s="48">
        <v>170</v>
      </c>
      <c r="J35" s="1">
        <v>250</v>
      </c>
      <c r="K35" s="48">
        <v>179</v>
      </c>
      <c r="L35" s="1">
        <v>250</v>
      </c>
      <c r="M35" s="48"/>
      <c r="N35" s="1">
        <v>250</v>
      </c>
      <c r="O35" s="48"/>
      <c r="P35" s="1">
        <v>250</v>
      </c>
      <c r="Q35" s="48"/>
      <c r="R35" s="1">
        <v>250</v>
      </c>
      <c r="S35" s="48"/>
      <c r="T35" s="1">
        <v>250</v>
      </c>
      <c r="U35" s="48"/>
      <c r="V35" s="1">
        <v>250</v>
      </c>
      <c r="W35" s="48"/>
      <c r="X35" s="1">
        <v>250</v>
      </c>
      <c r="Y35" s="51"/>
      <c r="Z35" s="14">
        <f t="shared" si="6"/>
        <v>3000</v>
      </c>
      <c r="AA35" s="15">
        <f t="shared" si="6"/>
        <v>649</v>
      </c>
      <c r="AB35" s="113">
        <v>7</v>
      </c>
      <c r="AC35" s="114">
        <f t="shared" si="7"/>
        <v>21000</v>
      </c>
      <c r="AD35" s="115">
        <f t="shared" si="8"/>
        <v>4543</v>
      </c>
    </row>
    <row r="36" spans="1:30" ht="18" customHeight="1" x14ac:dyDescent="0.25">
      <c r="A36" s="55" t="s">
        <v>29</v>
      </c>
      <c r="B36" s="1">
        <v>20</v>
      </c>
      <c r="C36" s="48">
        <v>26</v>
      </c>
      <c r="D36" s="1">
        <v>20</v>
      </c>
      <c r="E36" s="48">
        <v>21</v>
      </c>
      <c r="F36" s="1">
        <v>20</v>
      </c>
      <c r="G36" s="48">
        <v>26</v>
      </c>
      <c r="H36" s="1">
        <v>20</v>
      </c>
      <c r="I36" s="48">
        <v>15</v>
      </c>
      <c r="J36" s="1">
        <v>20</v>
      </c>
      <c r="K36" s="48">
        <v>11</v>
      </c>
      <c r="L36" s="1">
        <v>20</v>
      </c>
      <c r="M36" s="48"/>
      <c r="N36" s="1">
        <v>20</v>
      </c>
      <c r="O36" s="48"/>
      <c r="P36" s="1">
        <v>20</v>
      </c>
      <c r="Q36" s="48"/>
      <c r="R36" s="1">
        <v>20</v>
      </c>
      <c r="S36" s="48"/>
      <c r="T36" s="1">
        <v>20</v>
      </c>
      <c r="U36" s="48"/>
      <c r="V36" s="1">
        <v>20</v>
      </c>
      <c r="W36" s="48"/>
      <c r="X36" s="1">
        <v>20</v>
      </c>
      <c r="Y36" s="51"/>
      <c r="Z36" s="14">
        <f t="shared" si="6"/>
        <v>240</v>
      </c>
      <c r="AA36" s="15">
        <f t="shared" si="6"/>
        <v>99</v>
      </c>
      <c r="AB36" s="113">
        <v>4</v>
      </c>
      <c r="AC36" s="114">
        <f t="shared" si="7"/>
        <v>960</v>
      </c>
      <c r="AD36" s="115">
        <f t="shared" si="8"/>
        <v>396</v>
      </c>
    </row>
    <row r="37" spans="1:30" ht="18" customHeight="1" x14ac:dyDescent="0.25">
      <c r="A37" s="55" t="s">
        <v>45</v>
      </c>
      <c r="B37" s="1">
        <v>80</v>
      </c>
      <c r="C37" s="48">
        <v>86</v>
      </c>
      <c r="D37" s="1">
        <v>80</v>
      </c>
      <c r="E37" s="48">
        <v>76</v>
      </c>
      <c r="F37" s="1">
        <v>80</v>
      </c>
      <c r="G37" s="48">
        <v>86</v>
      </c>
      <c r="H37" s="1">
        <v>80</v>
      </c>
      <c r="I37" s="48">
        <v>80</v>
      </c>
      <c r="J37" s="1">
        <v>80</v>
      </c>
      <c r="K37" s="48">
        <v>86</v>
      </c>
      <c r="L37" s="1">
        <v>80</v>
      </c>
      <c r="M37" s="48"/>
      <c r="N37" s="1">
        <v>80</v>
      </c>
      <c r="O37" s="48"/>
      <c r="P37" s="1">
        <v>80</v>
      </c>
      <c r="Q37" s="48"/>
      <c r="R37" s="1">
        <v>80</v>
      </c>
      <c r="S37" s="48"/>
      <c r="T37" s="1">
        <v>80</v>
      </c>
      <c r="U37" s="48"/>
      <c r="V37" s="1">
        <v>80</v>
      </c>
      <c r="W37" s="48"/>
      <c r="X37" s="1">
        <v>80</v>
      </c>
      <c r="Y37" s="51"/>
      <c r="Z37" s="14">
        <f t="shared" si="6"/>
        <v>960</v>
      </c>
      <c r="AA37" s="15">
        <f t="shared" si="6"/>
        <v>414</v>
      </c>
      <c r="AB37" s="113">
        <v>2</v>
      </c>
      <c r="AC37" s="114">
        <f t="shared" si="7"/>
        <v>1920</v>
      </c>
      <c r="AD37" s="115">
        <f t="shared" si="8"/>
        <v>828</v>
      </c>
    </row>
    <row r="38" spans="1:30" ht="18" customHeight="1" x14ac:dyDescent="0.25">
      <c r="A38" s="55" t="s">
        <v>30</v>
      </c>
      <c r="B38" s="1">
        <v>180</v>
      </c>
      <c r="C38" s="48">
        <v>116</v>
      </c>
      <c r="D38" s="1">
        <v>180</v>
      </c>
      <c r="E38" s="48">
        <v>117</v>
      </c>
      <c r="F38" s="1">
        <v>180</v>
      </c>
      <c r="G38" s="48">
        <v>211</v>
      </c>
      <c r="H38" s="1">
        <v>180</v>
      </c>
      <c r="I38" s="48">
        <v>118</v>
      </c>
      <c r="J38" s="1">
        <v>180</v>
      </c>
      <c r="K38" s="48">
        <v>209</v>
      </c>
      <c r="L38" s="1">
        <v>180</v>
      </c>
      <c r="M38" s="48"/>
      <c r="N38" s="1">
        <v>180</v>
      </c>
      <c r="O38" s="48"/>
      <c r="P38" s="1">
        <v>180</v>
      </c>
      <c r="Q38" s="48"/>
      <c r="R38" s="1">
        <v>180</v>
      </c>
      <c r="S38" s="48"/>
      <c r="T38" s="1">
        <v>180</v>
      </c>
      <c r="U38" s="48"/>
      <c r="V38" s="1">
        <v>180</v>
      </c>
      <c r="W38" s="48"/>
      <c r="X38" s="1">
        <v>180</v>
      </c>
      <c r="Y38" s="51"/>
      <c r="Z38" s="14">
        <f t="shared" si="6"/>
        <v>2160</v>
      </c>
      <c r="AA38" s="15">
        <f t="shared" si="6"/>
        <v>771</v>
      </c>
      <c r="AB38" s="113">
        <v>15</v>
      </c>
      <c r="AC38" s="114">
        <f t="shared" si="7"/>
        <v>32400</v>
      </c>
      <c r="AD38" s="115">
        <f t="shared" si="8"/>
        <v>11565</v>
      </c>
    </row>
    <row r="39" spans="1:30" ht="18" customHeight="1" x14ac:dyDescent="0.25">
      <c r="A39" s="55" t="s">
        <v>48</v>
      </c>
      <c r="B39" s="1">
        <v>50</v>
      </c>
      <c r="C39" s="48">
        <v>0</v>
      </c>
      <c r="D39" s="1">
        <v>50</v>
      </c>
      <c r="E39" s="48">
        <v>0</v>
      </c>
      <c r="F39" s="1">
        <v>50</v>
      </c>
      <c r="G39" s="48">
        <v>0</v>
      </c>
      <c r="H39" s="1">
        <v>50</v>
      </c>
      <c r="I39" s="48">
        <v>0</v>
      </c>
      <c r="J39" s="1">
        <v>50</v>
      </c>
      <c r="K39" s="48">
        <v>0</v>
      </c>
      <c r="L39" s="1">
        <v>50</v>
      </c>
      <c r="M39" s="48"/>
      <c r="N39" s="1">
        <v>50</v>
      </c>
      <c r="O39" s="48"/>
      <c r="P39" s="1">
        <v>50</v>
      </c>
      <c r="Q39" s="48"/>
      <c r="R39" s="1">
        <v>50</v>
      </c>
      <c r="S39" s="48"/>
      <c r="T39" s="1">
        <v>50</v>
      </c>
      <c r="U39" s="48"/>
      <c r="V39" s="1">
        <v>50</v>
      </c>
      <c r="W39" s="48"/>
      <c r="X39" s="1">
        <v>50</v>
      </c>
      <c r="Y39" s="51"/>
      <c r="Z39" s="14">
        <f t="shared" si="6"/>
        <v>600</v>
      </c>
      <c r="AA39" s="15">
        <f t="shared" si="6"/>
        <v>0</v>
      </c>
      <c r="AB39" s="113">
        <v>5</v>
      </c>
      <c r="AC39" s="114">
        <f t="shared" si="7"/>
        <v>3000</v>
      </c>
      <c r="AD39" s="115">
        <f t="shared" si="8"/>
        <v>0</v>
      </c>
    </row>
    <row r="40" spans="1:30" ht="18" customHeight="1" x14ac:dyDescent="0.25">
      <c r="A40" s="55" t="s">
        <v>41</v>
      </c>
      <c r="B40" s="1">
        <v>60</v>
      </c>
      <c r="C40" s="48">
        <v>27</v>
      </c>
      <c r="D40" s="1">
        <v>60</v>
      </c>
      <c r="E40" s="48">
        <v>50</v>
      </c>
      <c r="F40" s="1">
        <v>60</v>
      </c>
      <c r="G40" s="48">
        <v>0</v>
      </c>
      <c r="H40" s="1">
        <v>60</v>
      </c>
      <c r="I40" s="48">
        <v>47</v>
      </c>
      <c r="J40" s="1">
        <v>60</v>
      </c>
      <c r="K40" s="48">
        <v>54</v>
      </c>
      <c r="L40" s="1">
        <v>60</v>
      </c>
      <c r="M40" s="48"/>
      <c r="N40" s="1">
        <v>60</v>
      </c>
      <c r="O40" s="48"/>
      <c r="P40" s="1">
        <v>60</v>
      </c>
      <c r="Q40" s="48"/>
      <c r="R40" s="1">
        <v>60</v>
      </c>
      <c r="S40" s="48"/>
      <c r="T40" s="1">
        <v>60</v>
      </c>
      <c r="U40" s="48"/>
      <c r="V40" s="1">
        <v>60</v>
      </c>
      <c r="W40" s="48"/>
      <c r="X40" s="1">
        <v>60</v>
      </c>
      <c r="Y40" s="51"/>
      <c r="Z40" s="14">
        <f t="shared" si="6"/>
        <v>720</v>
      </c>
      <c r="AA40" s="15">
        <f t="shared" si="6"/>
        <v>178</v>
      </c>
      <c r="AB40" s="113">
        <v>6</v>
      </c>
      <c r="AC40" s="114">
        <f t="shared" si="7"/>
        <v>4320</v>
      </c>
      <c r="AD40" s="115">
        <f t="shared" si="8"/>
        <v>1068</v>
      </c>
    </row>
    <row r="41" spans="1:30" ht="18" customHeight="1" x14ac:dyDescent="0.25">
      <c r="A41" s="55" t="s">
        <v>31</v>
      </c>
      <c r="B41" s="1">
        <v>35</v>
      </c>
      <c r="C41" s="48">
        <v>0</v>
      </c>
      <c r="D41" s="1">
        <v>35</v>
      </c>
      <c r="E41" s="48">
        <v>0</v>
      </c>
      <c r="F41" s="1">
        <v>35</v>
      </c>
      <c r="G41" s="48">
        <v>0</v>
      </c>
      <c r="H41" s="1">
        <v>35</v>
      </c>
      <c r="I41" s="48">
        <v>0</v>
      </c>
      <c r="J41" s="1">
        <v>35</v>
      </c>
      <c r="K41" s="48">
        <v>0</v>
      </c>
      <c r="L41" s="1">
        <v>35</v>
      </c>
      <c r="M41" s="48"/>
      <c r="N41" s="1">
        <v>35</v>
      </c>
      <c r="O41" s="48"/>
      <c r="P41" s="1">
        <v>35</v>
      </c>
      <c r="Q41" s="48"/>
      <c r="R41" s="1">
        <v>35</v>
      </c>
      <c r="S41" s="48"/>
      <c r="T41" s="1">
        <v>35</v>
      </c>
      <c r="U41" s="48"/>
      <c r="V41" s="1">
        <v>35</v>
      </c>
      <c r="W41" s="48"/>
      <c r="X41" s="1">
        <v>35</v>
      </c>
      <c r="Y41" s="51"/>
      <c r="Z41" s="14">
        <f t="shared" si="6"/>
        <v>420</v>
      </c>
      <c r="AA41" s="15">
        <f t="shared" si="6"/>
        <v>0</v>
      </c>
      <c r="AB41" s="113">
        <v>15</v>
      </c>
      <c r="AC41" s="114">
        <f t="shared" si="7"/>
        <v>6300</v>
      </c>
      <c r="AD41" s="115">
        <f t="shared" si="8"/>
        <v>0</v>
      </c>
    </row>
    <row r="42" spans="1:30" ht="18" customHeight="1" x14ac:dyDescent="0.25">
      <c r="A42" s="55" t="s">
        <v>42</v>
      </c>
      <c r="B42" s="1">
        <v>1050</v>
      </c>
      <c r="C42" s="48">
        <v>1014</v>
      </c>
      <c r="D42" s="1">
        <v>1050</v>
      </c>
      <c r="E42" s="48">
        <v>880</v>
      </c>
      <c r="F42" s="1">
        <v>1050</v>
      </c>
      <c r="G42" s="48">
        <v>875</v>
      </c>
      <c r="H42" s="1">
        <v>1050</v>
      </c>
      <c r="I42" s="48">
        <v>818</v>
      </c>
      <c r="J42" s="1">
        <v>1050</v>
      </c>
      <c r="K42" s="48">
        <v>850</v>
      </c>
      <c r="L42" s="1">
        <v>1050</v>
      </c>
      <c r="M42" s="48"/>
      <c r="N42" s="1">
        <v>1050</v>
      </c>
      <c r="O42" s="48"/>
      <c r="P42" s="1">
        <v>1050</v>
      </c>
      <c r="Q42" s="48"/>
      <c r="R42" s="1">
        <v>1050</v>
      </c>
      <c r="S42" s="48"/>
      <c r="T42" s="1">
        <v>1050</v>
      </c>
      <c r="U42" s="48"/>
      <c r="V42" s="1">
        <v>1050</v>
      </c>
      <c r="W42" s="48"/>
      <c r="X42" s="1">
        <v>1050</v>
      </c>
      <c r="Y42" s="51"/>
      <c r="Z42" s="14">
        <f t="shared" si="6"/>
        <v>12600</v>
      </c>
      <c r="AA42" s="15">
        <f t="shared" si="6"/>
        <v>4437</v>
      </c>
      <c r="AB42" s="113">
        <v>6</v>
      </c>
      <c r="AC42" s="114">
        <f t="shared" si="7"/>
        <v>75600</v>
      </c>
      <c r="AD42" s="115">
        <f t="shared" si="8"/>
        <v>26622</v>
      </c>
    </row>
    <row r="43" spans="1:30" ht="18" customHeight="1" x14ac:dyDescent="0.25">
      <c r="A43" s="55" t="s">
        <v>43</v>
      </c>
      <c r="B43" s="1">
        <v>5</v>
      </c>
      <c r="C43" s="48">
        <v>41</v>
      </c>
      <c r="D43" s="1">
        <v>5</v>
      </c>
      <c r="E43" s="48">
        <v>5</v>
      </c>
      <c r="F43" s="1">
        <v>5</v>
      </c>
      <c r="G43" s="48">
        <v>22</v>
      </c>
      <c r="H43" s="1">
        <v>5</v>
      </c>
      <c r="I43" s="48">
        <v>32</v>
      </c>
      <c r="J43" s="1">
        <v>5</v>
      </c>
      <c r="K43" s="48">
        <v>40</v>
      </c>
      <c r="L43" s="1">
        <v>5</v>
      </c>
      <c r="M43" s="48"/>
      <c r="N43" s="1">
        <v>5</v>
      </c>
      <c r="O43" s="48"/>
      <c r="P43" s="1">
        <v>5</v>
      </c>
      <c r="Q43" s="48"/>
      <c r="R43" s="1">
        <v>5</v>
      </c>
      <c r="S43" s="48"/>
      <c r="T43" s="1">
        <v>5</v>
      </c>
      <c r="U43" s="48"/>
      <c r="V43" s="1">
        <v>5</v>
      </c>
      <c r="W43" s="48"/>
      <c r="X43" s="1">
        <v>5</v>
      </c>
      <c r="Y43" s="51"/>
      <c r="Z43" s="14">
        <f t="shared" si="6"/>
        <v>60</v>
      </c>
      <c r="AA43" s="15">
        <f t="shared" si="6"/>
        <v>140</v>
      </c>
      <c r="AB43" s="113">
        <v>6</v>
      </c>
      <c r="AC43" s="114">
        <f t="shared" si="7"/>
        <v>360</v>
      </c>
      <c r="AD43" s="115">
        <f t="shared" si="8"/>
        <v>840</v>
      </c>
    </row>
    <row r="44" spans="1:30" ht="18" customHeight="1" x14ac:dyDescent="0.25">
      <c r="A44" s="55" t="s">
        <v>32</v>
      </c>
      <c r="B44" s="1">
        <v>5</v>
      </c>
      <c r="C44" s="48">
        <v>0</v>
      </c>
      <c r="D44" s="1">
        <v>5</v>
      </c>
      <c r="E44" s="48">
        <v>0</v>
      </c>
      <c r="F44" s="1">
        <v>5</v>
      </c>
      <c r="G44" s="48">
        <v>0</v>
      </c>
      <c r="H44" s="1">
        <v>5</v>
      </c>
      <c r="I44" s="48">
        <v>0</v>
      </c>
      <c r="J44" s="1">
        <v>5</v>
      </c>
      <c r="K44" s="48">
        <v>0</v>
      </c>
      <c r="L44" s="1">
        <v>5</v>
      </c>
      <c r="M44" s="48"/>
      <c r="N44" s="1">
        <v>5</v>
      </c>
      <c r="O44" s="48"/>
      <c r="P44" s="1">
        <v>5</v>
      </c>
      <c r="Q44" s="48"/>
      <c r="R44" s="1">
        <v>5</v>
      </c>
      <c r="S44" s="48"/>
      <c r="T44" s="1">
        <v>5</v>
      </c>
      <c r="U44" s="48"/>
      <c r="V44" s="1">
        <v>5</v>
      </c>
      <c r="W44" s="48"/>
      <c r="X44" s="1">
        <v>5</v>
      </c>
      <c r="Y44" s="51"/>
      <c r="Z44" s="14">
        <f t="shared" si="6"/>
        <v>60</v>
      </c>
      <c r="AA44" s="15">
        <f t="shared" si="6"/>
        <v>0</v>
      </c>
      <c r="AB44" s="113">
        <v>10</v>
      </c>
      <c r="AC44" s="114">
        <f t="shared" si="7"/>
        <v>600</v>
      </c>
      <c r="AD44" s="115">
        <f t="shared" si="8"/>
        <v>0</v>
      </c>
    </row>
    <row r="45" spans="1:30" ht="18" customHeight="1" x14ac:dyDescent="0.25">
      <c r="A45" s="55" t="s">
        <v>49</v>
      </c>
      <c r="B45" s="1">
        <v>5</v>
      </c>
      <c r="C45" s="48">
        <v>0</v>
      </c>
      <c r="D45" s="1">
        <v>5</v>
      </c>
      <c r="E45" s="48">
        <v>2</v>
      </c>
      <c r="F45" s="1">
        <v>5</v>
      </c>
      <c r="G45" s="48">
        <v>6</v>
      </c>
      <c r="H45" s="1">
        <v>5</v>
      </c>
      <c r="I45" s="48">
        <v>6</v>
      </c>
      <c r="J45" s="1">
        <v>5</v>
      </c>
      <c r="K45" s="48">
        <v>8</v>
      </c>
      <c r="L45" s="1">
        <v>5</v>
      </c>
      <c r="M45" s="48"/>
      <c r="N45" s="1">
        <v>5</v>
      </c>
      <c r="O45" s="48"/>
      <c r="P45" s="1">
        <v>5</v>
      </c>
      <c r="Q45" s="48"/>
      <c r="R45" s="1">
        <v>5</v>
      </c>
      <c r="S45" s="48"/>
      <c r="T45" s="1">
        <v>5</v>
      </c>
      <c r="U45" s="48"/>
      <c r="V45" s="1">
        <v>5</v>
      </c>
      <c r="W45" s="48"/>
      <c r="X45" s="1">
        <v>5</v>
      </c>
      <c r="Y45" s="51"/>
      <c r="Z45" s="14">
        <f t="shared" si="6"/>
        <v>60</v>
      </c>
      <c r="AA45" s="15">
        <f t="shared" si="6"/>
        <v>22</v>
      </c>
      <c r="AB45" s="113">
        <v>15</v>
      </c>
      <c r="AC45" s="114">
        <f t="shared" si="7"/>
        <v>900</v>
      </c>
      <c r="AD45" s="115">
        <f t="shared" si="8"/>
        <v>330</v>
      </c>
    </row>
    <row r="46" spans="1:30" ht="18" customHeight="1" x14ac:dyDescent="0.25">
      <c r="A46" s="55" t="s">
        <v>109</v>
      </c>
      <c r="B46" s="1"/>
      <c r="C46" s="48"/>
      <c r="D46" s="1"/>
      <c r="E46" s="48"/>
      <c r="F46" s="1"/>
      <c r="G46" s="48"/>
      <c r="H46" s="1">
        <v>170</v>
      </c>
      <c r="I46" s="48">
        <v>123</v>
      </c>
      <c r="J46" s="1">
        <v>170</v>
      </c>
      <c r="K46" s="48">
        <v>85</v>
      </c>
      <c r="L46" s="1">
        <v>170</v>
      </c>
      <c r="M46" s="48"/>
      <c r="N46" s="1">
        <v>170</v>
      </c>
      <c r="O46" s="48"/>
      <c r="P46" s="1">
        <v>170</v>
      </c>
      <c r="Q46" s="48"/>
      <c r="R46" s="1">
        <v>170</v>
      </c>
      <c r="S46" s="48"/>
      <c r="T46" s="1">
        <v>170</v>
      </c>
      <c r="U46" s="48"/>
      <c r="V46" s="1">
        <v>170</v>
      </c>
      <c r="W46" s="48"/>
      <c r="X46" s="1">
        <v>170</v>
      </c>
      <c r="Y46" s="51"/>
      <c r="Z46" s="14"/>
      <c r="AA46" s="15"/>
      <c r="AB46" s="113"/>
      <c r="AC46" s="114"/>
      <c r="AD46" s="115"/>
    </row>
    <row r="47" spans="1:30" ht="18" customHeight="1" x14ac:dyDescent="0.25">
      <c r="A47" s="55" t="s">
        <v>33</v>
      </c>
      <c r="B47" s="1">
        <v>80</v>
      </c>
      <c r="C47" s="48">
        <v>228</v>
      </c>
      <c r="D47" s="1">
        <v>80</v>
      </c>
      <c r="E47" s="48">
        <v>255</v>
      </c>
      <c r="F47" s="1">
        <v>80</v>
      </c>
      <c r="G47" s="48">
        <v>312</v>
      </c>
      <c r="H47" s="1">
        <v>80</v>
      </c>
      <c r="I47" s="48">
        <v>266</v>
      </c>
      <c r="J47" s="1">
        <v>80</v>
      </c>
      <c r="K47" s="48">
        <v>272</v>
      </c>
      <c r="L47" s="1">
        <v>80</v>
      </c>
      <c r="M47" s="48"/>
      <c r="N47" s="1">
        <v>80</v>
      </c>
      <c r="O47" s="48"/>
      <c r="P47" s="1">
        <v>80</v>
      </c>
      <c r="Q47" s="48"/>
      <c r="R47" s="1">
        <v>80</v>
      </c>
      <c r="S47" s="48"/>
      <c r="T47" s="1">
        <v>80</v>
      </c>
      <c r="U47" s="48"/>
      <c r="V47" s="1">
        <v>80</v>
      </c>
      <c r="W47" s="48"/>
      <c r="X47" s="1">
        <v>80</v>
      </c>
      <c r="Y47" s="51"/>
      <c r="Z47" s="14">
        <f t="shared" si="6"/>
        <v>960</v>
      </c>
      <c r="AA47" s="15">
        <f t="shared" si="6"/>
        <v>1333</v>
      </c>
      <c r="AB47" s="113">
        <v>8</v>
      </c>
      <c r="AC47" s="114">
        <f t="shared" si="7"/>
        <v>7680</v>
      </c>
      <c r="AD47" s="115">
        <f t="shared" si="8"/>
        <v>10664</v>
      </c>
    </row>
    <row r="48" spans="1:30" ht="18" customHeight="1" x14ac:dyDescent="0.25">
      <c r="A48" s="55" t="s">
        <v>34</v>
      </c>
      <c r="B48" s="1">
        <v>1000</v>
      </c>
      <c r="C48" s="48">
        <v>897</v>
      </c>
      <c r="D48" s="1">
        <v>1000</v>
      </c>
      <c r="E48" s="48">
        <v>808</v>
      </c>
      <c r="F48" s="1">
        <v>1000</v>
      </c>
      <c r="G48" s="48">
        <v>788</v>
      </c>
      <c r="H48" s="1">
        <v>1000</v>
      </c>
      <c r="I48" s="48">
        <v>810</v>
      </c>
      <c r="J48" s="1">
        <v>1000</v>
      </c>
      <c r="K48" s="48">
        <v>738</v>
      </c>
      <c r="L48" s="1">
        <v>1000</v>
      </c>
      <c r="M48" s="48"/>
      <c r="N48" s="1">
        <v>1000</v>
      </c>
      <c r="O48" s="48"/>
      <c r="P48" s="1">
        <v>1000</v>
      </c>
      <c r="Q48" s="48"/>
      <c r="R48" s="1">
        <v>1000</v>
      </c>
      <c r="S48" s="48"/>
      <c r="T48" s="1">
        <v>1000</v>
      </c>
      <c r="U48" s="48"/>
      <c r="V48" s="1">
        <v>1000</v>
      </c>
      <c r="W48" s="48"/>
      <c r="X48" s="1">
        <v>1000</v>
      </c>
      <c r="Y48" s="51"/>
      <c r="Z48" s="14">
        <f t="shared" si="6"/>
        <v>12000</v>
      </c>
      <c r="AA48" s="15">
        <f t="shared" si="6"/>
        <v>4041</v>
      </c>
      <c r="AB48" s="113">
        <v>5</v>
      </c>
      <c r="AC48" s="114">
        <f t="shared" si="7"/>
        <v>60000</v>
      </c>
      <c r="AD48" s="115">
        <f t="shared" si="8"/>
        <v>20205</v>
      </c>
    </row>
    <row r="49" spans="1:32" ht="18" customHeight="1" x14ac:dyDescent="0.25">
      <c r="A49" s="55" t="s">
        <v>35</v>
      </c>
      <c r="B49" s="1">
        <v>120</v>
      </c>
      <c r="C49" s="48">
        <v>211</v>
      </c>
      <c r="D49" s="1">
        <v>120</v>
      </c>
      <c r="E49" s="48">
        <v>214</v>
      </c>
      <c r="F49" s="1">
        <v>120</v>
      </c>
      <c r="G49" s="48">
        <v>187</v>
      </c>
      <c r="H49" s="1">
        <v>120</v>
      </c>
      <c r="I49" s="48">
        <v>215</v>
      </c>
      <c r="J49" s="1">
        <v>120</v>
      </c>
      <c r="K49" s="48">
        <v>219</v>
      </c>
      <c r="L49" s="1">
        <v>120</v>
      </c>
      <c r="M49" s="48"/>
      <c r="N49" s="1">
        <v>120</v>
      </c>
      <c r="O49" s="48"/>
      <c r="P49" s="1">
        <v>120</v>
      </c>
      <c r="Q49" s="48"/>
      <c r="R49" s="1">
        <v>120</v>
      </c>
      <c r="S49" s="48"/>
      <c r="T49" s="1">
        <v>120</v>
      </c>
      <c r="U49" s="48"/>
      <c r="V49" s="1">
        <v>120</v>
      </c>
      <c r="W49" s="48"/>
      <c r="X49" s="1">
        <v>120</v>
      </c>
      <c r="Y49" s="51"/>
      <c r="Z49" s="14">
        <f t="shared" si="6"/>
        <v>1440</v>
      </c>
      <c r="AA49" s="15">
        <f t="shared" si="6"/>
        <v>1046</v>
      </c>
      <c r="AB49" s="113">
        <v>16</v>
      </c>
      <c r="AC49" s="114">
        <f t="shared" si="7"/>
        <v>23040</v>
      </c>
      <c r="AD49" s="115">
        <f t="shared" si="8"/>
        <v>16736</v>
      </c>
    </row>
    <row r="50" spans="1:32" ht="18" customHeight="1" x14ac:dyDescent="0.25">
      <c r="A50" s="55" t="s">
        <v>36</v>
      </c>
      <c r="B50" s="1">
        <v>100</v>
      </c>
      <c r="C50" s="48">
        <v>74</v>
      </c>
      <c r="D50" s="1">
        <v>100</v>
      </c>
      <c r="E50" s="48">
        <v>104</v>
      </c>
      <c r="F50" s="1">
        <v>100</v>
      </c>
      <c r="G50" s="48">
        <v>85</v>
      </c>
      <c r="H50" s="1">
        <v>100</v>
      </c>
      <c r="I50" s="48">
        <v>74</v>
      </c>
      <c r="J50" s="1">
        <v>100</v>
      </c>
      <c r="K50" s="48">
        <v>93</v>
      </c>
      <c r="L50" s="1">
        <v>100</v>
      </c>
      <c r="M50" s="48"/>
      <c r="N50" s="1">
        <v>100</v>
      </c>
      <c r="O50" s="48"/>
      <c r="P50" s="1">
        <v>100</v>
      </c>
      <c r="Q50" s="48"/>
      <c r="R50" s="1">
        <v>100</v>
      </c>
      <c r="S50" s="48"/>
      <c r="T50" s="1">
        <v>100</v>
      </c>
      <c r="U50" s="48"/>
      <c r="V50" s="1">
        <v>100</v>
      </c>
      <c r="W50" s="48"/>
      <c r="X50" s="1">
        <v>100</v>
      </c>
      <c r="Y50" s="51"/>
      <c r="Z50" s="14">
        <f t="shared" si="6"/>
        <v>1200</v>
      </c>
      <c r="AA50" s="15">
        <f t="shared" si="6"/>
        <v>430</v>
      </c>
      <c r="AB50" s="113">
        <v>8</v>
      </c>
      <c r="AC50" s="114">
        <f t="shared" si="7"/>
        <v>9600</v>
      </c>
      <c r="AD50" s="115">
        <f t="shared" si="8"/>
        <v>3440</v>
      </c>
    </row>
    <row r="51" spans="1:32" ht="18" customHeight="1" x14ac:dyDescent="0.25">
      <c r="A51" s="55" t="s">
        <v>46</v>
      </c>
      <c r="B51" s="1">
        <v>20</v>
      </c>
      <c r="C51" s="48">
        <v>42</v>
      </c>
      <c r="D51" s="1">
        <v>20</v>
      </c>
      <c r="E51" s="48">
        <v>32</v>
      </c>
      <c r="F51" s="1">
        <v>20</v>
      </c>
      <c r="G51" s="48">
        <v>44</v>
      </c>
      <c r="H51" s="1">
        <v>20</v>
      </c>
      <c r="I51" s="48">
        <v>43</v>
      </c>
      <c r="J51" s="1">
        <v>20</v>
      </c>
      <c r="K51" s="48">
        <v>39</v>
      </c>
      <c r="L51" s="1">
        <v>20</v>
      </c>
      <c r="M51" s="48"/>
      <c r="N51" s="1">
        <v>20</v>
      </c>
      <c r="O51" s="48"/>
      <c r="P51" s="1">
        <v>20</v>
      </c>
      <c r="Q51" s="48"/>
      <c r="R51" s="1">
        <v>20</v>
      </c>
      <c r="S51" s="48"/>
      <c r="T51" s="1">
        <v>20</v>
      </c>
      <c r="U51" s="48"/>
      <c r="V51" s="1">
        <v>20</v>
      </c>
      <c r="W51" s="48"/>
      <c r="X51" s="1">
        <v>20</v>
      </c>
      <c r="Y51" s="51"/>
      <c r="Z51" s="14">
        <f t="shared" si="6"/>
        <v>240</v>
      </c>
      <c r="AA51" s="15">
        <f t="shared" si="6"/>
        <v>200</v>
      </c>
      <c r="AB51" s="113">
        <v>8</v>
      </c>
      <c r="AC51" s="114">
        <f t="shared" si="7"/>
        <v>1920</v>
      </c>
      <c r="AD51" s="115">
        <f t="shared" si="8"/>
        <v>1600</v>
      </c>
    </row>
    <row r="52" spans="1:32" ht="18" customHeight="1" thickBot="1" x14ac:dyDescent="0.3">
      <c r="A52" s="131" t="s">
        <v>37</v>
      </c>
      <c r="B52" s="16">
        <v>14</v>
      </c>
      <c r="C52" s="32">
        <v>16</v>
      </c>
      <c r="D52" s="16">
        <v>14</v>
      </c>
      <c r="E52" s="32">
        <v>14</v>
      </c>
      <c r="F52" s="16">
        <v>14</v>
      </c>
      <c r="G52" s="32">
        <v>16</v>
      </c>
      <c r="H52" s="16">
        <v>14</v>
      </c>
      <c r="I52" s="32">
        <v>8</v>
      </c>
      <c r="J52" s="16">
        <v>14</v>
      </c>
      <c r="K52" s="32">
        <v>12</v>
      </c>
      <c r="L52" s="16">
        <v>14</v>
      </c>
      <c r="M52" s="32"/>
      <c r="N52" s="16">
        <v>14</v>
      </c>
      <c r="O52" s="32"/>
      <c r="P52" s="16">
        <v>14</v>
      </c>
      <c r="Q52" s="32"/>
      <c r="R52" s="16">
        <v>14</v>
      </c>
      <c r="S52" s="32"/>
      <c r="T52" s="16">
        <v>14</v>
      </c>
      <c r="U52" s="32"/>
      <c r="V52" s="16">
        <v>14</v>
      </c>
      <c r="W52" s="32"/>
      <c r="X52" s="16">
        <v>14</v>
      </c>
      <c r="Y52" s="33"/>
      <c r="Z52" s="67">
        <f t="shared" si="6"/>
        <v>168</v>
      </c>
      <c r="AA52" s="61">
        <f t="shared" si="6"/>
        <v>66</v>
      </c>
      <c r="AB52" s="133">
        <v>19</v>
      </c>
      <c r="AC52" s="134">
        <f t="shared" si="7"/>
        <v>3192</v>
      </c>
      <c r="AD52" s="135">
        <f t="shared" si="8"/>
        <v>1254</v>
      </c>
    </row>
    <row r="53" spans="1:32" ht="18" customHeight="1" thickBot="1" x14ac:dyDescent="0.3">
      <c r="A53" s="127" t="s">
        <v>19</v>
      </c>
      <c r="B53" s="129">
        <f t="shared" ref="B53:AA53" si="9">SUM(B28:B52)</f>
        <v>3237</v>
      </c>
      <c r="C53" s="125">
        <f t="shared" si="9"/>
        <v>3373</v>
      </c>
      <c r="D53" s="129">
        <f t="shared" si="9"/>
        <v>3237</v>
      </c>
      <c r="E53" s="125">
        <f t="shared" si="9"/>
        <v>2735</v>
      </c>
      <c r="F53" s="129">
        <f t="shared" si="9"/>
        <v>3237</v>
      </c>
      <c r="G53" s="125">
        <f t="shared" si="9"/>
        <v>2854</v>
      </c>
      <c r="H53" s="129">
        <f t="shared" si="9"/>
        <v>3407</v>
      </c>
      <c r="I53" s="125">
        <f t="shared" si="9"/>
        <v>3035</v>
      </c>
      <c r="J53" s="129">
        <f t="shared" si="9"/>
        <v>3407</v>
      </c>
      <c r="K53" s="125">
        <f t="shared" si="9"/>
        <v>3028</v>
      </c>
      <c r="L53" s="129">
        <f t="shared" si="9"/>
        <v>3407</v>
      </c>
      <c r="M53" s="125">
        <f t="shared" si="9"/>
        <v>0</v>
      </c>
      <c r="N53" s="129">
        <f t="shared" si="9"/>
        <v>3407</v>
      </c>
      <c r="O53" s="125">
        <f t="shared" si="9"/>
        <v>0</v>
      </c>
      <c r="P53" s="129">
        <f t="shared" si="9"/>
        <v>3407</v>
      </c>
      <c r="Q53" s="125">
        <f t="shared" si="9"/>
        <v>0</v>
      </c>
      <c r="R53" s="129">
        <f t="shared" si="9"/>
        <v>3407</v>
      </c>
      <c r="S53" s="125">
        <f t="shared" si="9"/>
        <v>0</v>
      </c>
      <c r="T53" s="129">
        <f t="shared" si="9"/>
        <v>3407</v>
      </c>
      <c r="U53" s="125">
        <f t="shared" si="9"/>
        <v>0</v>
      </c>
      <c r="V53" s="129">
        <f t="shared" si="9"/>
        <v>3407</v>
      </c>
      <c r="W53" s="125">
        <f t="shared" si="9"/>
        <v>0</v>
      </c>
      <c r="X53" s="129">
        <f t="shared" si="9"/>
        <v>3407</v>
      </c>
      <c r="Y53" s="125">
        <f t="shared" si="9"/>
        <v>0</v>
      </c>
      <c r="Z53" s="129">
        <f t="shared" si="9"/>
        <v>38844</v>
      </c>
      <c r="AA53" s="125">
        <f t="shared" si="9"/>
        <v>14817</v>
      </c>
      <c r="AB53" s="136" t="s">
        <v>83</v>
      </c>
      <c r="AC53" s="137">
        <f t="shared" ref="AC53:AD53" si="10">SUM(AC28:AC52)</f>
        <v>264000</v>
      </c>
      <c r="AD53" s="138">
        <f t="shared" si="10"/>
        <v>105739</v>
      </c>
    </row>
    <row r="54" spans="1:32" ht="18" customHeight="1" thickBot="1" x14ac:dyDescent="0.3">
      <c r="A54" s="128" t="s">
        <v>86</v>
      </c>
      <c r="B54" s="87">
        <f>SUMPRODUCT(B28:B52,$AB$28:$AB$52)</f>
        <v>22000</v>
      </c>
      <c r="C54" s="88">
        <f>SUMPRODUCT(C28:C52,$AB$28:$AB$52)</f>
        <v>22776</v>
      </c>
      <c r="D54" s="87">
        <f t="shared" ref="D54:AA54" si="11">SUMPRODUCT(D28:D52,$AB$28:$AB$52)</f>
        <v>22000</v>
      </c>
      <c r="E54" s="88">
        <f t="shared" si="11"/>
        <v>19443</v>
      </c>
      <c r="F54" s="87">
        <f t="shared" si="11"/>
        <v>22000</v>
      </c>
      <c r="G54" s="88">
        <f t="shared" si="11"/>
        <v>20997</v>
      </c>
      <c r="H54" s="87">
        <f t="shared" si="11"/>
        <v>22000</v>
      </c>
      <c r="I54" s="88">
        <f t="shared" si="11"/>
        <v>20652</v>
      </c>
      <c r="J54" s="87">
        <f t="shared" si="11"/>
        <v>22000</v>
      </c>
      <c r="K54" s="88">
        <f t="shared" si="11"/>
        <v>21871</v>
      </c>
      <c r="L54" s="87">
        <f t="shared" si="11"/>
        <v>22000</v>
      </c>
      <c r="M54" s="88">
        <f t="shared" si="11"/>
        <v>0</v>
      </c>
      <c r="N54" s="87">
        <f t="shared" si="11"/>
        <v>22000</v>
      </c>
      <c r="O54" s="88">
        <f t="shared" si="11"/>
        <v>0</v>
      </c>
      <c r="P54" s="87">
        <f t="shared" si="11"/>
        <v>22000</v>
      </c>
      <c r="Q54" s="88">
        <f t="shared" si="11"/>
        <v>0</v>
      </c>
      <c r="R54" s="87">
        <f t="shared" si="11"/>
        <v>22000</v>
      </c>
      <c r="S54" s="88">
        <f t="shared" si="11"/>
        <v>0</v>
      </c>
      <c r="T54" s="87">
        <f t="shared" si="11"/>
        <v>22000</v>
      </c>
      <c r="U54" s="88">
        <f t="shared" si="11"/>
        <v>0</v>
      </c>
      <c r="V54" s="87">
        <f t="shared" si="11"/>
        <v>22000</v>
      </c>
      <c r="W54" s="88">
        <f t="shared" si="11"/>
        <v>0</v>
      </c>
      <c r="X54" s="87">
        <f t="shared" si="11"/>
        <v>22000</v>
      </c>
      <c r="Y54" s="88">
        <f t="shared" si="11"/>
        <v>0</v>
      </c>
      <c r="Z54" s="87">
        <f t="shared" si="11"/>
        <v>264000</v>
      </c>
      <c r="AA54" s="88">
        <f t="shared" si="11"/>
        <v>105739</v>
      </c>
      <c r="AB54" s="86"/>
      <c r="AC54" s="86"/>
      <c r="AD54" s="86"/>
      <c r="AE54" s="86"/>
      <c r="AF54" s="86"/>
    </row>
    <row r="55" spans="1:32" s="58" customFormat="1" ht="18" customHeight="1" x14ac:dyDescent="0.25">
      <c r="A55" s="153" t="s">
        <v>81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86"/>
      <c r="AA55" s="86"/>
      <c r="AB55" s="132"/>
      <c r="AC55" s="132"/>
      <c r="AD55" s="132"/>
    </row>
    <row r="56" spans="1:32" s="58" customFormat="1" ht="18" customHeight="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6"/>
      <c r="W56" s="56"/>
      <c r="X56" s="56"/>
      <c r="Y56" s="57"/>
      <c r="Z56" s="56"/>
      <c r="AA56" s="56"/>
    </row>
    <row r="57" spans="1:32" s="58" customFormat="1" ht="18" customHeight="1" x14ac:dyDescent="0.25">
      <c r="A57" s="59"/>
      <c r="B57" s="154" t="s">
        <v>76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</row>
    <row r="58" spans="1:32" s="58" customFormat="1" ht="5.0999999999999996" customHeight="1" thickBot="1" x14ac:dyDescent="0.3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6"/>
      <c r="W58" s="56"/>
      <c r="X58" s="56"/>
      <c r="Y58" s="57"/>
      <c r="Z58" s="56"/>
      <c r="AA58" s="56"/>
    </row>
    <row r="59" spans="1:32" s="58" customFormat="1" ht="18" customHeight="1" thickBot="1" x14ac:dyDescent="0.3">
      <c r="A59" s="62"/>
      <c r="B59" s="164" t="s">
        <v>0</v>
      </c>
      <c r="C59" s="165"/>
      <c r="D59" s="166" t="s">
        <v>1</v>
      </c>
      <c r="E59" s="165"/>
      <c r="F59" s="161" t="s">
        <v>2</v>
      </c>
      <c r="G59" s="162"/>
      <c r="H59" s="161" t="s">
        <v>3</v>
      </c>
      <c r="I59" s="162"/>
      <c r="J59" s="161" t="s">
        <v>4</v>
      </c>
      <c r="K59" s="162"/>
      <c r="L59" s="161" t="s">
        <v>5</v>
      </c>
      <c r="M59" s="162"/>
      <c r="N59" s="163" t="s">
        <v>13</v>
      </c>
      <c r="O59" s="157"/>
      <c r="P59" s="156" t="s">
        <v>14</v>
      </c>
      <c r="Q59" s="157"/>
      <c r="R59" s="156" t="s">
        <v>15</v>
      </c>
      <c r="S59" s="157"/>
      <c r="T59" s="156" t="s">
        <v>16</v>
      </c>
      <c r="U59" s="157"/>
      <c r="V59" s="156" t="s">
        <v>17</v>
      </c>
      <c r="W59" s="157"/>
      <c r="X59" s="156" t="s">
        <v>18</v>
      </c>
      <c r="Y59" s="158"/>
      <c r="Z59" s="159" t="s">
        <v>78</v>
      </c>
      <c r="AA59" s="160"/>
      <c r="AB59" s="150" t="s">
        <v>84</v>
      </c>
      <c r="AC59" s="151"/>
      <c r="AD59" s="152"/>
    </row>
    <row r="60" spans="1:32" s="58" customFormat="1" ht="18" customHeight="1" x14ac:dyDescent="0.25">
      <c r="A60" s="63" t="s">
        <v>74</v>
      </c>
      <c r="B60" s="8" t="s">
        <v>6</v>
      </c>
      <c r="C60" s="23" t="s">
        <v>8</v>
      </c>
      <c r="D60" s="9" t="s">
        <v>6</v>
      </c>
      <c r="E60" s="23" t="s">
        <v>8</v>
      </c>
      <c r="F60" s="7" t="s">
        <v>6</v>
      </c>
      <c r="G60" s="23" t="s">
        <v>8</v>
      </c>
      <c r="H60" s="7" t="s">
        <v>6</v>
      </c>
      <c r="I60" s="23" t="s">
        <v>8</v>
      </c>
      <c r="J60" s="7" t="s">
        <v>6</v>
      </c>
      <c r="K60" s="23" t="s">
        <v>8</v>
      </c>
      <c r="L60" s="7" t="s">
        <v>6</v>
      </c>
      <c r="M60" s="23" t="s">
        <v>8</v>
      </c>
      <c r="N60" s="9" t="s">
        <v>6</v>
      </c>
      <c r="O60" s="23" t="s">
        <v>8</v>
      </c>
      <c r="P60" s="9" t="s">
        <v>6</v>
      </c>
      <c r="Q60" s="23" t="s">
        <v>8</v>
      </c>
      <c r="R60" s="9" t="s">
        <v>6</v>
      </c>
      <c r="S60" s="23" t="s">
        <v>8</v>
      </c>
      <c r="T60" s="9" t="s">
        <v>6</v>
      </c>
      <c r="U60" s="23" t="s">
        <v>8</v>
      </c>
      <c r="V60" s="9" t="s">
        <v>6</v>
      </c>
      <c r="W60" s="23" t="s">
        <v>8</v>
      </c>
      <c r="X60" s="9" t="s">
        <v>6</v>
      </c>
      <c r="Y60" s="23" t="s">
        <v>8</v>
      </c>
      <c r="Z60" s="10" t="s">
        <v>6</v>
      </c>
      <c r="AA60" s="11" t="s">
        <v>8</v>
      </c>
      <c r="AB60" s="111" t="s">
        <v>82</v>
      </c>
      <c r="AC60" s="112" t="s">
        <v>6</v>
      </c>
      <c r="AD60" s="117" t="s">
        <v>8</v>
      </c>
    </row>
    <row r="61" spans="1:32" s="58" customFormat="1" ht="18" customHeight="1" x14ac:dyDescent="0.25">
      <c r="A61" s="64" t="s">
        <v>55</v>
      </c>
      <c r="B61" s="89">
        <v>1300</v>
      </c>
      <c r="C61" s="89">
        <v>1312</v>
      </c>
      <c r="D61" s="90">
        <v>1300</v>
      </c>
      <c r="E61" s="89">
        <v>1327</v>
      </c>
      <c r="F61" s="90">
        <v>1300</v>
      </c>
      <c r="G61" s="89">
        <v>1271</v>
      </c>
      <c r="H61" s="90">
        <v>1300</v>
      </c>
      <c r="I61" s="89">
        <v>1091</v>
      </c>
      <c r="J61" s="90">
        <v>1300</v>
      </c>
      <c r="K61" s="89">
        <v>1294</v>
      </c>
      <c r="L61" s="90">
        <v>1300</v>
      </c>
      <c r="M61" s="89"/>
      <c r="N61" s="90">
        <v>1300</v>
      </c>
      <c r="O61" s="89"/>
      <c r="P61" s="90">
        <v>1300</v>
      </c>
      <c r="Q61" s="89"/>
      <c r="R61" s="90">
        <v>1300</v>
      </c>
      <c r="S61" s="89"/>
      <c r="T61" s="90">
        <v>1300</v>
      </c>
      <c r="U61" s="89"/>
      <c r="V61" s="90">
        <v>1300</v>
      </c>
      <c r="W61" s="89"/>
      <c r="X61" s="90">
        <v>1300</v>
      </c>
      <c r="Y61" s="91"/>
      <c r="Z61" s="92">
        <f t="shared" ref="Z61:AA62" si="12">SUMIF($B$7:$Y$7,Z$7,$B61:$Y61)</f>
        <v>15600</v>
      </c>
      <c r="AA61" s="93">
        <f t="shared" si="12"/>
        <v>6295</v>
      </c>
      <c r="AB61" s="118">
        <v>1</v>
      </c>
      <c r="AC61" s="119">
        <f>AB61*Z61</f>
        <v>15600</v>
      </c>
      <c r="AD61" s="121">
        <f>AB61*AA61</f>
        <v>6295</v>
      </c>
    </row>
    <row r="62" spans="1:32" s="58" customFormat="1" ht="18" customHeight="1" x14ac:dyDescent="0.25">
      <c r="A62" s="65" t="s">
        <v>56</v>
      </c>
      <c r="B62" s="94">
        <v>700</v>
      </c>
      <c r="C62" s="94">
        <v>594</v>
      </c>
      <c r="D62" s="95">
        <v>700</v>
      </c>
      <c r="E62" s="94">
        <v>578</v>
      </c>
      <c r="F62" s="95">
        <v>700</v>
      </c>
      <c r="G62" s="94">
        <v>553</v>
      </c>
      <c r="H62" s="95">
        <v>700</v>
      </c>
      <c r="I62" s="94">
        <v>832</v>
      </c>
      <c r="J62" s="95">
        <v>700</v>
      </c>
      <c r="K62" s="94">
        <v>938</v>
      </c>
      <c r="L62" s="95">
        <v>700</v>
      </c>
      <c r="M62" s="94"/>
      <c r="N62" s="95">
        <v>700</v>
      </c>
      <c r="O62" s="94"/>
      <c r="P62" s="95">
        <v>700</v>
      </c>
      <c r="Q62" s="94"/>
      <c r="R62" s="95">
        <v>700</v>
      </c>
      <c r="S62" s="94"/>
      <c r="T62" s="95">
        <v>700</v>
      </c>
      <c r="U62" s="94"/>
      <c r="V62" s="95">
        <v>700</v>
      </c>
      <c r="W62" s="94"/>
      <c r="X62" s="95">
        <v>700</v>
      </c>
      <c r="Y62" s="79"/>
      <c r="Z62" s="96">
        <f t="shared" si="12"/>
        <v>8400</v>
      </c>
      <c r="AA62" s="97">
        <f t="shared" si="12"/>
        <v>3495</v>
      </c>
      <c r="AB62" s="118">
        <v>4</v>
      </c>
      <c r="AC62" s="119">
        <f t="shared" ref="AC62:AC83" si="13">AB62*Z62</f>
        <v>33600</v>
      </c>
      <c r="AD62" s="121">
        <f t="shared" ref="AD62:AD83" si="14">AB62*AA62</f>
        <v>13980</v>
      </c>
    </row>
    <row r="63" spans="1:32" s="58" customFormat="1" ht="18" customHeight="1" thickBot="1" x14ac:dyDescent="0.3">
      <c r="A63" s="68" t="s">
        <v>19</v>
      </c>
      <c r="B63" s="98">
        <f>SUM(B61:B62)</f>
        <v>2000</v>
      </c>
      <c r="C63" s="99">
        <f>SUM(C61:C62)</f>
        <v>1906</v>
      </c>
      <c r="D63" s="98">
        <f t="shared" ref="D63:AA63" si="15">SUM(D61:D62)</f>
        <v>2000</v>
      </c>
      <c r="E63" s="99">
        <f t="shared" si="15"/>
        <v>1905</v>
      </c>
      <c r="F63" s="98">
        <f t="shared" si="15"/>
        <v>2000</v>
      </c>
      <c r="G63" s="99">
        <f t="shared" si="15"/>
        <v>1824</v>
      </c>
      <c r="H63" s="98">
        <f t="shared" si="15"/>
        <v>2000</v>
      </c>
      <c r="I63" s="99">
        <f t="shared" si="15"/>
        <v>1923</v>
      </c>
      <c r="J63" s="98">
        <f t="shared" si="15"/>
        <v>2000</v>
      </c>
      <c r="K63" s="99">
        <f t="shared" si="15"/>
        <v>2232</v>
      </c>
      <c r="L63" s="98">
        <f t="shared" si="15"/>
        <v>2000</v>
      </c>
      <c r="M63" s="99">
        <f t="shared" si="15"/>
        <v>0</v>
      </c>
      <c r="N63" s="98">
        <f t="shared" si="15"/>
        <v>2000</v>
      </c>
      <c r="O63" s="99">
        <f t="shared" si="15"/>
        <v>0</v>
      </c>
      <c r="P63" s="98">
        <f t="shared" ref="P63" si="16">SUM(P61:P62)</f>
        <v>2000</v>
      </c>
      <c r="Q63" s="99">
        <f t="shared" si="15"/>
        <v>0</v>
      </c>
      <c r="R63" s="98">
        <f t="shared" si="15"/>
        <v>2000</v>
      </c>
      <c r="S63" s="99">
        <f t="shared" si="15"/>
        <v>0</v>
      </c>
      <c r="T63" s="98">
        <f t="shared" si="15"/>
        <v>2000</v>
      </c>
      <c r="U63" s="99">
        <f t="shared" si="15"/>
        <v>0</v>
      </c>
      <c r="V63" s="98">
        <f t="shared" si="15"/>
        <v>2000</v>
      </c>
      <c r="W63" s="99">
        <f t="shared" si="15"/>
        <v>0</v>
      </c>
      <c r="X63" s="98">
        <f t="shared" si="15"/>
        <v>2000</v>
      </c>
      <c r="Y63" s="99">
        <f t="shared" si="15"/>
        <v>0</v>
      </c>
      <c r="Z63" s="98">
        <f t="shared" si="15"/>
        <v>24000</v>
      </c>
      <c r="AA63" s="99">
        <f t="shared" si="15"/>
        <v>9790</v>
      </c>
      <c r="AB63" s="139" t="s">
        <v>83</v>
      </c>
      <c r="AC63" s="140" t="s">
        <v>83</v>
      </c>
      <c r="AD63" s="140" t="s">
        <v>83</v>
      </c>
    </row>
    <row r="64" spans="1:32" s="58" customFormat="1" ht="18" customHeight="1" x14ac:dyDescent="0.25">
      <c r="A64" s="66" t="s">
        <v>75</v>
      </c>
      <c r="B64" s="100" t="s">
        <v>6</v>
      </c>
      <c r="C64" s="101" t="s">
        <v>8</v>
      </c>
      <c r="D64" s="102" t="s">
        <v>6</v>
      </c>
      <c r="E64" s="101" t="s">
        <v>8</v>
      </c>
      <c r="F64" s="102" t="s">
        <v>6</v>
      </c>
      <c r="G64" s="101" t="s">
        <v>8</v>
      </c>
      <c r="H64" s="102" t="s">
        <v>6</v>
      </c>
      <c r="I64" s="103" t="s">
        <v>8</v>
      </c>
      <c r="J64" s="104" t="s">
        <v>6</v>
      </c>
      <c r="K64" s="105" t="s">
        <v>8</v>
      </c>
      <c r="L64" s="106" t="s">
        <v>6</v>
      </c>
      <c r="M64" s="105" t="s">
        <v>8</v>
      </c>
      <c r="N64" s="100" t="s">
        <v>6</v>
      </c>
      <c r="O64" s="107" t="s">
        <v>8</v>
      </c>
      <c r="P64" s="100" t="s">
        <v>6</v>
      </c>
      <c r="Q64" s="107" t="s">
        <v>8</v>
      </c>
      <c r="R64" s="102" t="s">
        <v>6</v>
      </c>
      <c r="S64" s="107" t="s">
        <v>8</v>
      </c>
      <c r="T64" s="102" t="s">
        <v>6</v>
      </c>
      <c r="U64" s="107" t="s">
        <v>8</v>
      </c>
      <c r="V64" s="102" t="s">
        <v>6</v>
      </c>
      <c r="W64" s="107" t="s">
        <v>8</v>
      </c>
      <c r="X64" s="102" t="s">
        <v>6</v>
      </c>
      <c r="Y64" s="107" t="s">
        <v>8</v>
      </c>
      <c r="Z64" s="108" t="s">
        <v>6</v>
      </c>
      <c r="AA64" s="105" t="s">
        <v>8</v>
      </c>
      <c r="AB64" s="111" t="s">
        <v>82</v>
      </c>
      <c r="AC64" s="112" t="s">
        <v>6</v>
      </c>
      <c r="AD64" s="117" t="s">
        <v>8</v>
      </c>
    </row>
    <row r="65" spans="1:30" s="58" customFormat="1" ht="18" customHeight="1" x14ac:dyDescent="0.25">
      <c r="A65" s="60" t="s">
        <v>57</v>
      </c>
      <c r="B65" s="109">
        <v>2600</v>
      </c>
      <c r="C65" s="110">
        <v>2624</v>
      </c>
      <c r="D65" s="109">
        <v>2600</v>
      </c>
      <c r="E65" s="110">
        <v>2654</v>
      </c>
      <c r="F65" s="109">
        <v>2600</v>
      </c>
      <c r="G65" s="110">
        <v>2542</v>
      </c>
      <c r="H65" s="109">
        <v>2600</v>
      </c>
      <c r="I65" s="110">
        <v>2486</v>
      </c>
      <c r="J65" s="109">
        <v>2600</v>
      </c>
      <c r="K65" s="110">
        <v>2488</v>
      </c>
      <c r="L65" s="109">
        <v>2600</v>
      </c>
      <c r="M65" s="110"/>
      <c r="N65" s="109">
        <v>2600</v>
      </c>
      <c r="O65" s="110"/>
      <c r="P65" s="109">
        <v>2600</v>
      </c>
      <c r="Q65" s="110"/>
      <c r="R65" s="109">
        <v>2600</v>
      </c>
      <c r="S65" s="110"/>
      <c r="T65" s="109">
        <v>2600</v>
      </c>
      <c r="U65" s="110"/>
      <c r="V65" s="109">
        <v>2600</v>
      </c>
      <c r="W65" s="110"/>
      <c r="X65" s="109">
        <v>2600</v>
      </c>
      <c r="Y65" s="110"/>
      <c r="Z65" s="109">
        <f t="shared" ref="Z65:AA83" si="17">SUMIF($B$7:$Y$7,Z$7,$B65:$Y65)</f>
        <v>31200</v>
      </c>
      <c r="AA65" s="93">
        <f t="shared" si="17"/>
        <v>12794</v>
      </c>
      <c r="AB65" s="118">
        <v>1.3</v>
      </c>
      <c r="AC65" s="119">
        <f t="shared" si="13"/>
        <v>40560</v>
      </c>
      <c r="AD65" s="121">
        <f t="shared" si="14"/>
        <v>16632.2</v>
      </c>
    </row>
    <row r="66" spans="1:30" s="58" customFormat="1" ht="18" customHeight="1" x14ac:dyDescent="0.25">
      <c r="A66" s="60" t="s">
        <v>58</v>
      </c>
      <c r="B66" s="109">
        <v>80</v>
      </c>
      <c r="C66" s="93">
        <v>137</v>
      </c>
      <c r="D66" s="109">
        <v>80</v>
      </c>
      <c r="E66" s="93">
        <v>154</v>
      </c>
      <c r="F66" s="109">
        <v>80</v>
      </c>
      <c r="G66" s="93">
        <v>146</v>
      </c>
      <c r="H66" s="109">
        <v>80</v>
      </c>
      <c r="I66" s="93">
        <v>146</v>
      </c>
      <c r="J66" s="109">
        <v>80</v>
      </c>
      <c r="K66" s="93">
        <v>133</v>
      </c>
      <c r="L66" s="109">
        <v>80</v>
      </c>
      <c r="M66" s="93"/>
      <c r="N66" s="109">
        <v>80</v>
      </c>
      <c r="O66" s="93"/>
      <c r="P66" s="109">
        <v>80</v>
      </c>
      <c r="Q66" s="93"/>
      <c r="R66" s="109">
        <v>80</v>
      </c>
      <c r="S66" s="93"/>
      <c r="T66" s="109">
        <v>80</v>
      </c>
      <c r="U66" s="93"/>
      <c r="V66" s="109">
        <v>80</v>
      </c>
      <c r="W66" s="93"/>
      <c r="X66" s="109">
        <v>80</v>
      </c>
      <c r="Y66" s="93"/>
      <c r="Z66" s="109">
        <f t="shared" si="17"/>
        <v>960</v>
      </c>
      <c r="AA66" s="93">
        <f t="shared" si="17"/>
        <v>716</v>
      </c>
      <c r="AB66" s="118">
        <v>8</v>
      </c>
      <c r="AC66" s="119">
        <f t="shared" si="13"/>
        <v>7680</v>
      </c>
      <c r="AD66" s="121">
        <f t="shared" si="14"/>
        <v>5728</v>
      </c>
    </row>
    <row r="67" spans="1:30" s="58" customFormat="1" ht="18" customHeight="1" x14ac:dyDescent="0.25">
      <c r="A67" s="60" t="s">
        <v>59</v>
      </c>
      <c r="B67" s="109">
        <v>2600</v>
      </c>
      <c r="C67" s="110">
        <v>2624</v>
      </c>
      <c r="D67" s="109">
        <v>2600</v>
      </c>
      <c r="E67" s="110">
        <v>2654</v>
      </c>
      <c r="F67" s="109">
        <v>2600</v>
      </c>
      <c r="G67" s="93">
        <v>2542</v>
      </c>
      <c r="H67" s="109">
        <v>2600</v>
      </c>
      <c r="I67" s="93">
        <v>2486</v>
      </c>
      <c r="J67" s="109">
        <v>2600</v>
      </c>
      <c r="K67" s="93">
        <v>2488</v>
      </c>
      <c r="L67" s="109">
        <v>2600</v>
      </c>
      <c r="M67" s="93"/>
      <c r="N67" s="109">
        <v>2600</v>
      </c>
      <c r="O67" s="93"/>
      <c r="P67" s="109">
        <v>2600</v>
      </c>
      <c r="Q67" s="110"/>
      <c r="R67" s="109">
        <v>2600</v>
      </c>
      <c r="S67" s="110"/>
      <c r="T67" s="109">
        <v>2600</v>
      </c>
      <c r="U67" s="110"/>
      <c r="V67" s="109">
        <v>2600</v>
      </c>
      <c r="W67" s="110"/>
      <c r="X67" s="109">
        <v>2600</v>
      </c>
      <c r="Y67" s="93"/>
      <c r="Z67" s="109">
        <f t="shared" si="17"/>
        <v>31200</v>
      </c>
      <c r="AA67" s="93">
        <f t="shared" si="17"/>
        <v>12794</v>
      </c>
      <c r="AB67" s="118">
        <v>0.3</v>
      </c>
      <c r="AC67" s="119">
        <f t="shared" si="13"/>
        <v>9360</v>
      </c>
      <c r="AD67" s="121">
        <f t="shared" si="14"/>
        <v>3838.2</v>
      </c>
    </row>
    <row r="68" spans="1:30" s="58" customFormat="1" ht="18" customHeight="1" x14ac:dyDescent="0.25">
      <c r="A68" s="60" t="s">
        <v>60</v>
      </c>
      <c r="B68" s="109">
        <v>20</v>
      </c>
      <c r="C68" s="93">
        <v>20</v>
      </c>
      <c r="D68" s="109">
        <v>20</v>
      </c>
      <c r="E68" s="93">
        <v>20</v>
      </c>
      <c r="F68" s="109">
        <v>20</v>
      </c>
      <c r="G68" s="93">
        <v>17</v>
      </c>
      <c r="H68" s="109">
        <v>20</v>
      </c>
      <c r="I68" s="93">
        <v>17</v>
      </c>
      <c r="J68" s="109">
        <v>20</v>
      </c>
      <c r="K68" s="93">
        <v>13</v>
      </c>
      <c r="L68" s="109">
        <v>20</v>
      </c>
      <c r="M68" s="93"/>
      <c r="N68" s="109">
        <v>20</v>
      </c>
      <c r="O68" s="93"/>
      <c r="P68" s="109">
        <v>20</v>
      </c>
      <c r="Q68" s="93"/>
      <c r="R68" s="109">
        <v>20</v>
      </c>
      <c r="S68" s="93"/>
      <c r="T68" s="109">
        <v>20</v>
      </c>
      <c r="U68" s="93"/>
      <c r="V68" s="109">
        <v>20</v>
      </c>
      <c r="W68" s="93"/>
      <c r="X68" s="109">
        <v>20</v>
      </c>
      <c r="Y68" s="93"/>
      <c r="Z68" s="109">
        <f t="shared" si="17"/>
        <v>240</v>
      </c>
      <c r="AA68" s="93">
        <f t="shared" si="17"/>
        <v>87</v>
      </c>
      <c r="AB68" s="118">
        <v>5</v>
      </c>
      <c r="AC68" s="119">
        <f t="shared" si="13"/>
        <v>1200</v>
      </c>
      <c r="AD68" s="121">
        <f t="shared" si="14"/>
        <v>435</v>
      </c>
    </row>
    <row r="69" spans="1:30" s="58" customFormat="1" ht="18" customHeight="1" x14ac:dyDescent="0.25">
      <c r="A69" s="60" t="s">
        <v>61</v>
      </c>
      <c r="B69" s="109">
        <v>2600</v>
      </c>
      <c r="C69" s="110">
        <v>2624</v>
      </c>
      <c r="D69" s="109">
        <v>2600</v>
      </c>
      <c r="E69" s="110">
        <v>2654</v>
      </c>
      <c r="F69" s="109">
        <v>2600</v>
      </c>
      <c r="G69" s="93">
        <v>2542</v>
      </c>
      <c r="H69" s="109">
        <v>2600</v>
      </c>
      <c r="I69" s="93">
        <v>2486</v>
      </c>
      <c r="J69" s="109">
        <v>2600</v>
      </c>
      <c r="K69" s="93">
        <v>2488</v>
      </c>
      <c r="L69" s="109">
        <v>2600</v>
      </c>
      <c r="M69" s="93"/>
      <c r="N69" s="109">
        <v>2600</v>
      </c>
      <c r="O69" s="93"/>
      <c r="P69" s="109">
        <v>2600</v>
      </c>
      <c r="Q69" s="110"/>
      <c r="R69" s="109">
        <v>2600</v>
      </c>
      <c r="S69" s="110"/>
      <c r="T69" s="109">
        <v>2600</v>
      </c>
      <c r="U69" s="110"/>
      <c r="V69" s="109">
        <v>2600</v>
      </c>
      <c r="W69" s="110"/>
      <c r="X69" s="109">
        <v>2600</v>
      </c>
      <c r="Y69" s="93"/>
      <c r="Z69" s="109">
        <f t="shared" si="17"/>
        <v>31200</v>
      </c>
      <c r="AA69" s="93">
        <f t="shared" si="17"/>
        <v>12794</v>
      </c>
      <c r="AB69" s="118">
        <v>0.3</v>
      </c>
      <c r="AC69" s="119">
        <f t="shared" si="13"/>
        <v>9360</v>
      </c>
      <c r="AD69" s="121">
        <f t="shared" si="14"/>
        <v>3838.2</v>
      </c>
    </row>
    <row r="70" spans="1:30" s="58" customFormat="1" ht="18" customHeight="1" x14ac:dyDescent="0.25">
      <c r="A70" s="60" t="s">
        <v>62</v>
      </c>
      <c r="B70" s="109">
        <v>2</v>
      </c>
      <c r="C70" s="93">
        <v>0</v>
      </c>
      <c r="D70" s="109">
        <v>2</v>
      </c>
      <c r="E70" s="93">
        <v>0</v>
      </c>
      <c r="F70" s="109">
        <v>2</v>
      </c>
      <c r="G70" s="93">
        <v>0</v>
      </c>
      <c r="H70" s="109">
        <v>2</v>
      </c>
      <c r="I70" s="93">
        <v>0</v>
      </c>
      <c r="J70" s="109">
        <v>2</v>
      </c>
      <c r="K70" s="93">
        <v>0</v>
      </c>
      <c r="L70" s="109">
        <v>2</v>
      </c>
      <c r="M70" s="93"/>
      <c r="N70" s="109">
        <v>2</v>
      </c>
      <c r="O70" s="93"/>
      <c r="P70" s="109">
        <v>2</v>
      </c>
      <c r="Q70" s="93"/>
      <c r="R70" s="109">
        <v>2</v>
      </c>
      <c r="S70" s="93"/>
      <c r="T70" s="109">
        <v>2</v>
      </c>
      <c r="U70" s="93"/>
      <c r="V70" s="109">
        <v>2</v>
      </c>
      <c r="W70" s="93"/>
      <c r="X70" s="109">
        <v>2</v>
      </c>
      <c r="Y70" s="93"/>
      <c r="Z70" s="109">
        <f t="shared" si="17"/>
        <v>24</v>
      </c>
      <c r="AA70" s="93">
        <f t="shared" si="17"/>
        <v>0</v>
      </c>
      <c r="AB70" s="118">
        <v>1.3</v>
      </c>
      <c r="AC70" s="119">
        <f t="shared" si="13"/>
        <v>31.200000000000003</v>
      </c>
      <c r="AD70" s="121">
        <f t="shared" si="14"/>
        <v>0</v>
      </c>
    </row>
    <row r="71" spans="1:30" s="58" customFormat="1" ht="18" customHeight="1" x14ac:dyDescent="0.25">
      <c r="A71" s="60" t="s">
        <v>54</v>
      </c>
      <c r="B71" s="109">
        <v>380</v>
      </c>
      <c r="C71" s="93">
        <v>344</v>
      </c>
      <c r="D71" s="109">
        <v>380</v>
      </c>
      <c r="E71" s="93">
        <v>379</v>
      </c>
      <c r="F71" s="109">
        <v>380</v>
      </c>
      <c r="G71" s="93">
        <v>401</v>
      </c>
      <c r="H71" s="109">
        <v>380</v>
      </c>
      <c r="I71" s="93">
        <v>303</v>
      </c>
      <c r="J71" s="109">
        <v>380</v>
      </c>
      <c r="K71" s="93">
        <v>404</v>
      </c>
      <c r="L71" s="109">
        <v>380</v>
      </c>
      <c r="M71" s="93"/>
      <c r="N71" s="109">
        <v>380</v>
      </c>
      <c r="O71" s="93"/>
      <c r="P71" s="109">
        <v>380</v>
      </c>
      <c r="Q71" s="93"/>
      <c r="R71" s="109">
        <v>380</v>
      </c>
      <c r="S71" s="93"/>
      <c r="T71" s="109">
        <v>380</v>
      </c>
      <c r="U71" s="93"/>
      <c r="V71" s="109">
        <v>380</v>
      </c>
      <c r="W71" s="93"/>
      <c r="X71" s="109">
        <v>380</v>
      </c>
      <c r="Y71" s="93"/>
      <c r="Z71" s="109">
        <f t="shared" si="17"/>
        <v>4560</v>
      </c>
      <c r="AA71" s="93">
        <f t="shared" si="17"/>
        <v>1831</v>
      </c>
      <c r="AB71" s="118">
        <v>2.4</v>
      </c>
      <c r="AC71" s="119">
        <f t="shared" si="13"/>
        <v>10944</v>
      </c>
      <c r="AD71" s="121">
        <f t="shared" si="14"/>
        <v>4394.3999999999996</v>
      </c>
    </row>
    <row r="72" spans="1:30" s="58" customFormat="1" ht="18" customHeight="1" x14ac:dyDescent="0.25">
      <c r="A72" s="60" t="s">
        <v>63</v>
      </c>
      <c r="B72" s="109">
        <v>2</v>
      </c>
      <c r="C72" s="93">
        <v>0</v>
      </c>
      <c r="D72" s="109">
        <v>2</v>
      </c>
      <c r="E72" s="93">
        <v>4</v>
      </c>
      <c r="F72" s="109">
        <v>2</v>
      </c>
      <c r="G72" s="93">
        <v>0</v>
      </c>
      <c r="H72" s="109">
        <v>2</v>
      </c>
      <c r="I72" s="93">
        <v>4</v>
      </c>
      <c r="J72" s="109">
        <v>2</v>
      </c>
      <c r="K72" s="93">
        <v>0</v>
      </c>
      <c r="L72" s="109">
        <v>2</v>
      </c>
      <c r="M72" s="93"/>
      <c r="N72" s="109">
        <v>2</v>
      </c>
      <c r="O72" s="93"/>
      <c r="P72" s="109">
        <v>2</v>
      </c>
      <c r="Q72" s="93"/>
      <c r="R72" s="109">
        <v>2</v>
      </c>
      <c r="S72" s="93"/>
      <c r="T72" s="109">
        <v>2</v>
      </c>
      <c r="U72" s="93"/>
      <c r="V72" s="109">
        <v>2</v>
      </c>
      <c r="W72" s="93"/>
      <c r="X72" s="109">
        <v>2</v>
      </c>
      <c r="Y72" s="93"/>
      <c r="Z72" s="109">
        <f t="shared" si="17"/>
        <v>24</v>
      </c>
      <c r="AA72" s="93">
        <f t="shared" si="17"/>
        <v>8</v>
      </c>
      <c r="AB72" s="118">
        <v>2.4</v>
      </c>
      <c r="AC72" s="119">
        <f t="shared" si="13"/>
        <v>57.599999999999994</v>
      </c>
      <c r="AD72" s="121">
        <f t="shared" si="14"/>
        <v>19.2</v>
      </c>
    </row>
    <row r="73" spans="1:30" s="58" customFormat="1" ht="18" customHeight="1" x14ac:dyDescent="0.25">
      <c r="A73" s="60" t="s">
        <v>64</v>
      </c>
      <c r="B73" s="109">
        <v>20</v>
      </c>
      <c r="C73" s="93">
        <v>29</v>
      </c>
      <c r="D73" s="109">
        <v>20</v>
      </c>
      <c r="E73" s="93">
        <v>28</v>
      </c>
      <c r="F73" s="109">
        <v>20</v>
      </c>
      <c r="G73" s="93">
        <v>32</v>
      </c>
      <c r="H73" s="109">
        <v>20</v>
      </c>
      <c r="I73" s="93">
        <v>28</v>
      </c>
      <c r="J73" s="109">
        <v>20</v>
      </c>
      <c r="K73" s="93">
        <v>29</v>
      </c>
      <c r="L73" s="109">
        <v>20</v>
      </c>
      <c r="M73" s="93"/>
      <c r="N73" s="109">
        <v>20</v>
      </c>
      <c r="O73" s="93"/>
      <c r="P73" s="109">
        <v>20</v>
      </c>
      <c r="Q73" s="93"/>
      <c r="R73" s="109">
        <v>20</v>
      </c>
      <c r="S73" s="93"/>
      <c r="T73" s="109">
        <v>20</v>
      </c>
      <c r="U73" s="93"/>
      <c r="V73" s="109">
        <v>20</v>
      </c>
      <c r="W73" s="93"/>
      <c r="X73" s="109">
        <v>20</v>
      </c>
      <c r="Y73" s="93"/>
      <c r="Z73" s="109">
        <f t="shared" si="17"/>
        <v>240</v>
      </c>
      <c r="AA73" s="93">
        <f t="shared" si="17"/>
        <v>146</v>
      </c>
      <c r="AB73" s="118">
        <v>30</v>
      </c>
      <c r="AC73" s="119">
        <f t="shared" si="13"/>
        <v>7200</v>
      </c>
      <c r="AD73" s="121">
        <f t="shared" si="14"/>
        <v>4380</v>
      </c>
    </row>
    <row r="74" spans="1:30" s="58" customFormat="1" ht="18" customHeight="1" x14ac:dyDescent="0.25">
      <c r="A74" s="60" t="s">
        <v>65</v>
      </c>
      <c r="B74" s="109">
        <v>20</v>
      </c>
      <c r="C74" s="93">
        <v>0</v>
      </c>
      <c r="D74" s="109">
        <v>20</v>
      </c>
      <c r="E74" s="93">
        <v>0</v>
      </c>
      <c r="F74" s="109">
        <v>20</v>
      </c>
      <c r="G74" s="93">
        <v>0</v>
      </c>
      <c r="H74" s="109">
        <v>20</v>
      </c>
      <c r="I74" s="93">
        <v>0</v>
      </c>
      <c r="J74" s="109">
        <v>20</v>
      </c>
      <c r="K74" s="93">
        <v>0</v>
      </c>
      <c r="L74" s="109">
        <v>20</v>
      </c>
      <c r="M74" s="93"/>
      <c r="N74" s="109">
        <v>20</v>
      </c>
      <c r="O74" s="93"/>
      <c r="P74" s="109">
        <v>20</v>
      </c>
      <c r="Q74" s="93"/>
      <c r="R74" s="109">
        <v>20</v>
      </c>
      <c r="S74" s="93"/>
      <c r="T74" s="109">
        <v>20</v>
      </c>
      <c r="U74" s="93"/>
      <c r="V74" s="109">
        <v>20</v>
      </c>
      <c r="W74" s="93"/>
      <c r="X74" s="109">
        <v>20</v>
      </c>
      <c r="Y74" s="93"/>
      <c r="Z74" s="109">
        <f t="shared" si="17"/>
        <v>240</v>
      </c>
      <c r="AA74" s="93">
        <f t="shared" si="17"/>
        <v>0</v>
      </c>
      <c r="AB74" s="118">
        <v>0.7</v>
      </c>
      <c r="AC74" s="119">
        <f t="shared" si="13"/>
        <v>168</v>
      </c>
      <c r="AD74" s="121">
        <f t="shared" si="14"/>
        <v>0</v>
      </c>
    </row>
    <row r="75" spans="1:30" s="58" customFormat="1" ht="18" customHeight="1" x14ac:dyDescent="0.25">
      <c r="A75" s="60" t="s">
        <v>77</v>
      </c>
      <c r="B75" s="109">
        <v>2600</v>
      </c>
      <c r="C75" s="110">
        <v>2624</v>
      </c>
      <c r="D75" s="109">
        <v>2600</v>
      </c>
      <c r="E75" s="110">
        <v>2654</v>
      </c>
      <c r="F75" s="109">
        <v>2600</v>
      </c>
      <c r="G75" s="93">
        <v>2542</v>
      </c>
      <c r="H75" s="109">
        <v>2600</v>
      </c>
      <c r="I75" s="93">
        <v>2486</v>
      </c>
      <c r="J75" s="109">
        <v>2600</v>
      </c>
      <c r="K75" s="93">
        <v>2488</v>
      </c>
      <c r="L75" s="109">
        <v>2600</v>
      </c>
      <c r="M75" s="93"/>
      <c r="N75" s="109">
        <v>2600</v>
      </c>
      <c r="O75" s="93"/>
      <c r="P75" s="109">
        <v>2600</v>
      </c>
      <c r="Q75" s="110"/>
      <c r="R75" s="109">
        <v>2600</v>
      </c>
      <c r="S75" s="110"/>
      <c r="T75" s="109">
        <v>2600</v>
      </c>
      <c r="U75" s="110"/>
      <c r="V75" s="109">
        <v>2600</v>
      </c>
      <c r="W75" s="110"/>
      <c r="X75" s="109">
        <v>2600</v>
      </c>
      <c r="Y75" s="93"/>
      <c r="Z75" s="109">
        <f t="shared" si="17"/>
        <v>31200</v>
      </c>
      <c r="AA75" s="93">
        <f t="shared" si="17"/>
        <v>12794</v>
      </c>
      <c r="AB75" s="118">
        <v>1.5</v>
      </c>
      <c r="AC75" s="119">
        <f t="shared" si="13"/>
        <v>46800</v>
      </c>
      <c r="AD75" s="121">
        <f t="shared" si="14"/>
        <v>19191</v>
      </c>
    </row>
    <row r="76" spans="1:30" s="58" customFormat="1" ht="18" customHeight="1" x14ac:dyDescent="0.25">
      <c r="A76" s="60" t="s">
        <v>66</v>
      </c>
      <c r="B76" s="109">
        <v>150</v>
      </c>
      <c r="C76" s="93">
        <v>163</v>
      </c>
      <c r="D76" s="109">
        <v>150</v>
      </c>
      <c r="E76" s="93">
        <v>161</v>
      </c>
      <c r="F76" s="109">
        <v>150</v>
      </c>
      <c r="G76" s="93">
        <v>165</v>
      </c>
      <c r="H76" s="109">
        <v>150</v>
      </c>
      <c r="I76" s="93">
        <v>135</v>
      </c>
      <c r="J76" s="109">
        <v>150</v>
      </c>
      <c r="K76" s="93">
        <v>194</v>
      </c>
      <c r="L76" s="109">
        <v>150</v>
      </c>
      <c r="M76" s="93"/>
      <c r="N76" s="109">
        <v>150</v>
      </c>
      <c r="O76" s="93"/>
      <c r="P76" s="109">
        <v>150</v>
      </c>
      <c r="Q76" s="93"/>
      <c r="R76" s="109">
        <v>150</v>
      </c>
      <c r="S76" s="93"/>
      <c r="T76" s="109">
        <v>150</v>
      </c>
      <c r="U76" s="93"/>
      <c r="V76" s="109">
        <v>150</v>
      </c>
      <c r="W76" s="93"/>
      <c r="X76" s="109">
        <v>150</v>
      </c>
      <c r="Y76" s="93"/>
      <c r="Z76" s="109">
        <f t="shared" si="17"/>
        <v>1800</v>
      </c>
      <c r="AA76" s="93">
        <f t="shared" si="17"/>
        <v>818</v>
      </c>
      <c r="AB76" s="118">
        <v>4.9000000000000004</v>
      </c>
      <c r="AC76" s="119">
        <f t="shared" si="13"/>
        <v>8820</v>
      </c>
      <c r="AD76" s="121">
        <f t="shared" si="14"/>
        <v>4008.2000000000003</v>
      </c>
    </row>
    <row r="77" spans="1:30" s="58" customFormat="1" ht="18" customHeight="1" x14ac:dyDescent="0.25">
      <c r="A77" s="60" t="s">
        <v>67</v>
      </c>
      <c r="B77" s="109">
        <v>2600</v>
      </c>
      <c r="C77" s="110">
        <v>2624</v>
      </c>
      <c r="D77" s="109">
        <v>2600</v>
      </c>
      <c r="E77" s="110">
        <v>2654</v>
      </c>
      <c r="F77" s="109">
        <v>2600</v>
      </c>
      <c r="G77" s="93">
        <v>2542</v>
      </c>
      <c r="H77" s="109">
        <v>2600</v>
      </c>
      <c r="I77" s="93">
        <v>2486</v>
      </c>
      <c r="J77" s="109">
        <v>2600</v>
      </c>
      <c r="K77" s="93">
        <v>2488</v>
      </c>
      <c r="L77" s="109">
        <v>2600</v>
      </c>
      <c r="M77" s="93"/>
      <c r="N77" s="109">
        <v>2600</v>
      </c>
      <c r="O77" s="93"/>
      <c r="P77" s="109">
        <v>2600</v>
      </c>
      <c r="Q77" s="110"/>
      <c r="R77" s="109">
        <v>2600</v>
      </c>
      <c r="S77" s="110"/>
      <c r="T77" s="109">
        <v>2600</v>
      </c>
      <c r="U77" s="110"/>
      <c r="V77" s="109">
        <v>2600</v>
      </c>
      <c r="W77" s="110"/>
      <c r="X77" s="109">
        <v>2600</v>
      </c>
      <c r="Y77" s="93"/>
      <c r="Z77" s="109">
        <f t="shared" si="17"/>
        <v>31200</v>
      </c>
      <c r="AA77" s="93">
        <f t="shared" si="17"/>
        <v>12794</v>
      </c>
      <c r="AB77" s="118">
        <v>0.3</v>
      </c>
      <c r="AC77" s="119">
        <f t="shared" si="13"/>
        <v>9360</v>
      </c>
      <c r="AD77" s="121">
        <f t="shared" si="14"/>
        <v>3838.2</v>
      </c>
    </row>
    <row r="78" spans="1:30" s="58" customFormat="1" ht="18" customHeight="1" x14ac:dyDescent="0.25">
      <c r="A78" s="60" t="s">
        <v>68</v>
      </c>
      <c r="B78" s="109">
        <v>22</v>
      </c>
      <c r="C78" s="93">
        <v>20</v>
      </c>
      <c r="D78" s="109">
        <v>22</v>
      </c>
      <c r="E78" s="93">
        <v>13</v>
      </c>
      <c r="F78" s="109">
        <v>22</v>
      </c>
      <c r="G78" s="93">
        <v>0</v>
      </c>
      <c r="H78" s="109">
        <v>22</v>
      </c>
      <c r="I78" s="93">
        <v>0</v>
      </c>
      <c r="J78" s="109">
        <v>22</v>
      </c>
      <c r="K78" s="93">
        <v>22</v>
      </c>
      <c r="L78" s="109">
        <v>22</v>
      </c>
      <c r="M78" s="93"/>
      <c r="N78" s="109">
        <v>22</v>
      </c>
      <c r="O78" s="93"/>
      <c r="P78" s="109">
        <v>22</v>
      </c>
      <c r="Q78" s="93"/>
      <c r="R78" s="109">
        <v>22</v>
      </c>
      <c r="S78" s="93"/>
      <c r="T78" s="109">
        <v>22</v>
      </c>
      <c r="U78" s="93"/>
      <c r="V78" s="109">
        <v>22</v>
      </c>
      <c r="W78" s="93"/>
      <c r="X78" s="109">
        <v>22</v>
      </c>
      <c r="Y78" s="93"/>
      <c r="Z78" s="109">
        <f t="shared" si="17"/>
        <v>264</v>
      </c>
      <c r="AA78" s="93">
        <f t="shared" si="17"/>
        <v>55</v>
      </c>
      <c r="AB78" s="118">
        <v>2.4</v>
      </c>
      <c r="AC78" s="119">
        <f t="shared" si="13"/>
        <v>633.6</v>
      </c>
      <c r="AD78" s="121">
        <f t="shared" si="14"/>
        <v>132</v>
      </c>
    </row>
    <row r="79" spans="1:30" s="58" customFormat="1" ht="18" customHeight="1" x14ac:dyDescent="0.25">
      <c r="A79" s="60" t="s">
        <v>69</v>
      </c>
      <c r="B79" s="109">
        <v>22</v>
      </c>
      <c r="C79" s="93">
        <v>30</v>
      </c>
      <c r="D79" s="109">
        <v>22</v>
      </c>
      <c r="E79" s="93">
        <v>18</v>
      </c>
      <c r="F79" s="109">
        <v>22</v>
      </c>
      <c r="G79" s="93">
        <v>0</v>
      </c>
      <c r="H79" s="109">
        <v>22</v>
      </c>
      <c r="I79" s="93">
        <v>0</v>
      </c>
      <c r="J79" s="109">
        <v>22</v>
      </c>
      <c r="K79" s="93">
        <v>2</v>
      </c>
      <c r="L79" s="109">
        <v>22</v>
      </c>
      <c r="M79" s="93"/>
      <c r="N79" s="109">
        <v>22</v>
      </c>
      <c r="O79" s="93"/>
      <c r="P79" s="109">
        <v>22</v>
      </c>
      <c r="Q79" s="93"/>
      <c r="R79" s="109">
        <v>22</v>
      </c>
      <c r="S79" s="93"/>
      <c r="T79" s="109">
        <v>22</v>
      </c>
      <c r="U79" s="93"/>
      <c r="V79" s="109">
        <v>22</v>
      </c>
      <c r="W79" s="93"/>
      <c r="X79" s="109">
        <v>22</v>
      </c>
      <c r="Y79" s="93"/>
      <c r="Z79" s="109">
        <f t="shared" si="17"/>
        <v>264</v>
      </c>
      <c r="AA79" s="93">
        <f t="shared" si="17"/>
        <v>50</v>
      </c>
      <c r="AB79" s="118">
        <v>2.4</v>
      </c>
      <c r="AC79" s="119">
        <f t="shared" si="13"/>
        <v>633.6</v>
      </c>
      <c r="AD79" s="121">
        <f t="shared" si="14"/>
        <v>120</v>
      </c>
    </row>
    <row r="80" spans="1:30" s="58" customFormat="1" ht="18" customHeight="1" x14ac:dyDescent="0.25">
      <c r="A80" s="60" t="s">
        <v>70</v>
      </c>
      <c r="B80" s="109">
        <v>2</v>
      </c>
      <c r="C80" s="93">
        <v>0</v>
      </c>
      <c r="D80" s="109">
        <v>2</v>
      </c>
      <c r="E80" s="93">
        <v>0</v>
      </c>
      <c r="F80" s="109">
        <v>2</v>
      </c>
      <c r="G80" s="93">
        <v>0</v>
      </c>
      <c r="H80" s="109">
        <v>2</v>
      </c>
      <c r="I80" s="93">
        <v>0</v>
      </c>
      <c r="J80" s="109">
        <v>2</v>
      </c>
      <c r="K80" s="93">
        <v>0</v>
      </c>
      <c r="L80" s="109">
        <v>2</v>
      </c>
      <c r="M80" s="93"/>
      <c r="N80" s="109">
        <v>2</v>
      </c>
      <c r="O80" s="93"/>
      <c r="P80" s="109">
        <v>2</v>
      </c>
      <c r="Q80" s="93"/>
      <c r="R80" s="109">
        <v>2</v>
      </c>
      <c r="S80" s="93"/>
      <c r="T80" s="109">
        <v>2</v>
      </c>
      <c r="U80" s="93"/>
      <c r="V80" s="109">
        <v>2</v>
      </c>
      <c r="W80" s="93"/>
      <c r="X80" s="109">
        <v>2</v>
      </c>
      <c r="Y80" s="93"/>
      <c r="Z80" s="109">
        <f t="shared" si="17"/>
        <v>24</v>
      </c>
      <c r="AA80" s="93">
        <f t="shared" si="17"/>
        <v>0</v>
      </c>
      <c r="AB80" s="118">
        <v>5.4</v>
      </c>
      <c r="AC80" s="119">
        <f t="shared" si="13"/>
        <v>129.60000000000002</v>
      </c>
      <c r="AD80" s="121">
        <f t="shared" si="14"/>
        <v>0</v>
      </c>
    </row>
    <row r="81" spans="1:30" s="58" customFormat="1" ht="18" customHeight="1" x14ac:dyDescent="0.25">
      <c r="A81" s="60" t="s">
        <v>71</v>
      </c>
      <c r="B81" s="109">
        <v>2</v>
      </c>
      <c r="C81" s="93">
        <v>0</v>
      </c>
      <c r="D81" s="109">
        <v>2</v>
      </c>
      <c r="E81" s="93">
        <v>0</v>
      </c>
      <c r="F81" s="109">
        <v>2</v>
      </c>
      <c r="G81" s="93">
        <v>0</v>
      </c>
      <c r="H81" s="109">
        <v>2</v>
      </c>
      <c r="I81" s="93">
        <v>0</v>
      </c>
      <c r="J81" s="109">
        <v>2</v>
      </c>
      <c r="K81" s="93">
        <v>0</v>
      </c>
      <c r="L81" s="109">
        <v>2</v>
      </c>
      <c r="M81" s="93"/>
      <c r="N81" s="109">
        <v>2</v>
      </c>
      <c r="O81" s="93"/>
      <c r="P81" s="109">
        <v>2</v>
      </c>
      <c r="Q81" s="93"/>
      <c r="R81" s="109">
        <v>2</v>
      </c>
      <c r="S81" s="93"/>
      <c r="T81" s="109">
        <v>2</v>
      </c>
      <c r="U81" s="93"/>
      <c r="V81" s="109">
        <v>2</v>
      </c>
      <c r="W81" s="93"/>
      <c r="X81" s="109">
        <v>2</v>
      </c>
      <c r="Y81" s="93"/>
      <c r="Z81" s="109">
        <f t="shared" si="17"/>
        <v>24</v>
      </c>
      <c r="AA81" s="93">
        <f t="shared" si="17"/>
        <v>0</v>
      </c>
      <c r="AB81" s="118">
        <v>4.5</v>
      </c>
      <c r="AC81" s="119">
        <f t="shared" si="13"/>
        <v>108</v>
      </c>
      <c r="AD81" s="121">
        <f t="shared" si="14"/>
        <v>0</v>
      </c>
    </row>
    <row r="82" spans="1:30" s="58" customFormat="1" ht="18" customHeight="1" x14ac:dyDescent="0.25">
      <c r="A82" s="60" t="s">
        <v>72</v>
      </c>
      <c r="B82" s="109">
        <v>2</v>
      </c>
      <c r="C82" s="93">
        <v>0</v>
      </c>
      <c r="D82" s="109">
        <v>2</v>
      </c>
      <c r="E82" s="93">
        <v>0</v>
      </c>
      <c r="F82" s="109">
        <v>2</v>
      </c>
      <c r="G82" s="93">
        <v>0</v>
      </c>
      <c r="H82" s="109">
        <v>2</v>
      </c>
      <c r="I82" s="93">
        <v>0</v>
      </c>
      <c r="J82" s="109">
        <v>2</v>
      </c>
      <c r="K82" s="93">
        <v>0</v>
      </c>
      <c r="L82" s="109">
        <v>2</v>
      </c>
      <c r="M82" s="93"/>
      <c r="N82" s="109">
        <v>2</v>
      </c>
      <c r="O82" s="93"/>
      <c r="P82" s="109">
        <v>2</v>
      </c>
      <c r="Q82" s="93"/>
      <c r="R82" s="109">
        <v>2</v>
      </c>
      <c r="S82" s="93"/>
      <c r="T82" s="109">
        <v>2</v>
      </c>
      <c r="U82" s="93"/>
      <c r="V82" s="109">
        <v>2</v>
      </c>
      <c r="W82" s="93"/>
      <c r="X82" s="109">
        <v>2</v>
      </c>
      <c r="Y82" s="93"/>
      <c r="Z82" s="109">
        <f t="shared" si="17"/>
        <v>24</v>
      </c>
      <c r="AA82" s="93">
        <f t="shared" si="17"/>
        <v>0</v>
      </c>
      <c r="AB82" s="118">
        <v>4.5</v>
      </c>
      <c r="AC82" s="119">
        <f t="shared" si="13"/>
        <v>108</v>
      </c>
      <c r="AD82" s="121">
        <f t="shared" si="14"/>
        <v>0</v>
      </c>
    </row>
    <row r="83" spans="1:30" s="58" customFormat="1" ht="18" customHeight="1" thickBot="1" x14ac:dyDescent="0.3">
      <c r="A83" s="123" t="s">
        <v>73</v>
      </c>
      <c r="B83" s="124">
        <v>20</v>
      </c>
      <c r="C83" s="97">
        <v>0</v>
      </c>
      <c r="D83" s="124">
        <v>20</v>
      </c>
      <c r="E83" s="97">
        <v>0</v>
      </c>
      <c r="F83" s="124">
        <v>20</v>
      </c>
      <c r="G83" s="97">
        <v>0</v>
      </c>
      <c r="H83" s="124">
        <v>20</v>
      </c>
      <c r="I83" s="97">
        <v>0</v>
      </c>
      <c r="J83" s="124">
        <v>20</v>
      </c>
      <c r="K83" s="97">
        <v>0</v>
      </c>
      <c r="L83" s="124">
        <v>20</v>
      </c>
      <c r="M83" s="97"/>
      <c r="N83" s="124">
        <v>20</v>
      </c>
      <c r="O83" s="97"/>
      <c r="P83" s="124">
        <v>20</v>
      </c>
      <c r="Q83" s="97"/>
      <c r="R83" s="124">
        <v>20</v>
      </c>
      <c r="S83" s="97"/>
      <c r="T83" s="124">
        <v>20</v>
      </c>
      <c r="U83" s="97"/>
      <c r="V83" s="124">
        <v>20</v>
      </c>
      <c r="W83" s="97"/>
      <c r="X83" s="124">
        <v>20</v>
      </c>
      <c r="Y83" s="97"/>
      <c r="Z83" s="109">
        <f t="shared" si="17"/>
        <v>240</v>
      </c>
      <c r="AA83" s="93">
        <f t="shared" si="17"/>
        <v>0</v>
      </c>
      <c r="AB83" s="118">
        <v>11.3</v>
      </c>
      <c r="AC83" s="119">
        <f t="shared" si="13"/>
        <v>2712</v>
      </c>
      <c r="AD83" s="121">
        <f t="shared" si="14"/>
        <v>0</v>
      </c>
    </row>
    <row r="84" spans="1:30" s="58" customFormat="1" ht="18" customHeight="1" thickBot="1" x14ac:dyDescent="0.3">
      <c r="A84" s="127" t="s">
        <v>19</v>
      </c>
      <c r="B84" s="129">
        <f>SUM(B65:B83)</f>
        <v>13744</v>
      </c>
      <c r="C84" s="125">
        <f>SUM(C65:C83)</f>
        <v>13863</v>
      </c>
      <c r="D84" s="129">
        <f t="shared" ref="D84:AA84" si="18">SUM(D65:D83)</f>
        <v>13744</v>
      </c>
      <c r="E84" s="125">
        <f t="shared" si="18"/>
        <v>14047</v>
      </c>
      <c r="F84" s="129">
        <f t="shared" si="18"/>
        <v>13744</v>
      </c>
      <c r="G84" s="125">
        <f t="shared" si="18"/>
        <v>13471</v>
      </c>
      <c r="H84" s="129">
        <f t="shared" si="18"/>
        <v>13744</v>
      </c>
      <c r="I84" s="125">
        <f t="shared" si="18"/>
        <v>13063</v>
      </c>
      <c r="J84" s="129">
        <f t="shared" si="18"/>
        <v>13744</v>
      </c>
      <c r="K84" s="125">
        <f t="shared" si="18"/>
        <v>13237</v>
      </c>
      <c r="L84" s="129">
        <f t="shared" si="18"/>
        <v>13744</v>
      </c>
      <c r="M84" s="125">
        <f t="shared" si="18"/>
        <v>0</v>
      </c>
      <c r="N84" s="129">
        <f t="shared" si="18"/>
        <v>13744</v>
      </c>
      <c r="O84" s="125">
        <f t="shared" si="18"/>
        <v>0</v>
      </c>
      <c r="P84" s="129">
        <f t="shared" si="18"/>
        <v>13744</v>
      </c>
      <c r="Q84" s="125">
        <f t="shared" si="18"/>
        <v>0</v>
      </c>
      <c r="R84" s="129">
        <f t="shared" si="18"/>
        <v>13744</v>
      </c>
      <c r="S84" s="125">
        <f t="shared" si="18"/>
        <v>0</v>
      </c>
      <c r="T84" s="129">
        <f t="shared" si="18"/>
        <v>13744</v>
      </c>
      <c r="U84" s="125">
        <f t="shared" si="18"/>
        <v>0</v>
      </c>
      <c r="V84" s="129">
        <f t="shared" si="18"/>
        <v>13744</v>
      </c>
      <c r="W84" s="125">
        <f t="shared" si="18"/>
        <v>0</v>
      </c>
      <c r="X84" s="129">
        <f t="shared" si="18"/>
        <v>13744</v>
      </c>
      <c r="Y84" s="125">
        <f t="shared" si="18"/>
        <v>0</v>
      </c>
      <c r="Z84" s="129">
        <f t="shared" si="18"/>
        <v>164928</v>
      </c>
      <c r="AA84" s="125">
        <f t="shared" si="18"/>
        <v>67681</v>
      </c>
      <c r="AB84" s="116" t="s">
        <v>83</v>
      </c>
      <c r="AC84" s="120">
        <f>SUM(AC61:AC83)</f>
        <v>205065.60000000001</v>
      </c>
      <c r="AD84" s="122">
        <f>SUM(AD61:AD83)</f>
        <v>86829.599999999977</v>
      </c>
    </row>
    <row r="85" spans="1:30" s="58" customFormat="1" ht="18" customHeight="1" thickBot="1" x14ac:dyDescent="0.3">
      <c r="A85" s="128" t="s">
        <v>86</v>
      </c>
      <c r="B85" s="130">
        <f>SUMPRODUCT(B61:B83,$AB$61:$AB$83)</f>
        <v>17088.8</v>
      </c>
      <c r="C85" s="126">
        <f>SUMPRODUCT(C61:C83,$AB$61:$AB$83)</f>
        <v>17207.100000000002</v>
      </c>
      <c r="D85" s="130">
        <f t="shared" ref="D85:AA85" si="19">SUMPRODUCT(D61:D83,$AB$61:$AB$83)</f>
        <v>17088.8</v>
      </c>
      <c r="E85" s="126">
        <f t="shared" si="19"/>
        <v>17413.300000000007</v>
      </c>
      <c r="F85" s="130">
        <f t="shared" si="19"/>
        <v>17088.8</v>
      </c>
      <c r="G85" s="126">
        <f t="shared" si="19"/>
        <v>16872.3</v>
      </c>
      <c r="H85" s="130">
        <f t="shared" si="19"/>
        <v>17088.8</v>
      </c>
      <c r="I85" s="126">
        <f t="shared" si="19"/>
        <v>17108.5</v>
      </c>
      <c r="J85" s="130">
        <f t="shared" si="19"/>
        <v>17088.8</v>
      </c>
      <c r="K85" s="126">
        <f t="shared" si="19"/>
        <v>18228.399999999998</v>
      </c>
      <c r="L85" s="130">
        <f t="shared" si="19"/>
        <v>17088.8</v>
      </c>
      <c r="M85" s="126">
        <f t="shared" si="19"/>
        <v>0</v>
      </c>
      <c r="N85" s="130">
        <f t="shared" si="19"/>
        <v>17088.8</v>
      </c>
      <c r="O85" s="126">
        <f t="shared" si="19"/>
        <v>0</v>
      </c>
      <c r="P85" s="130">
        <f t="shared" si="19"/>
        <v>17088.8</v>
      </c>
      <c r="Q85" s="126">
        <f t="shared" si="19"/>
        <v>0</v>
      </c>
      <c r="R85" s="130">
        <f t="shared" si="19"/>
        <v>17088.8</v>
      </c>
      <c r="S85" s="126">
        <f t="shared" si="19"/>
        <v>0</v>
      </c>
      <c r="T85" s="130">
        <f t="shared" si="19"/>
        <v>17088.8</v>
      </c>
      <c r="U85" s="126">
        <f t="shared" si="19"/>
        <v>0</v>
      </c>
      <c r="V85" s="130">
        <f t="shared" si="19"/>
        <v>17088.8</v>
      </c>
      <c r="W85" s="126">
        <f t="shared" si="19"/>
        <v>0</v>
      </c>
      <c r="X85" s="130">
        <f t="shared" si="19"/>
        <v>17088.8</v>
      </c>
      <c r="Y85" s="126">
        <f t="shared" si="19"/>
        <v>0</v>
      </c>
      <c r="Z85" s="130">
        <f t="shared" si="19"/>
        <v>205065.60000000001</v>
      </c>
      <c r="AA85" s="126">
        <f t="shared" si="19"/>
        <v>86829.599999999977</v>
      </c>
    </row>
    <row r="86" spans="1:30" s="58" customFormat="1" ht="18" customHeight="1" x14ac:dyDescent="0.25">
      <c r="A86" s="85" t="s">
        <v>85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6"/>
      <c r="W86" s="56"/>
      <c r="X86" s="56"/>
      <c r="Y86" s="57"/>
      <c r="Z86" s="56"/>
      <c r="AA86" s="56"/>
    </row>
    <row r="87" spans="1:30" s="58" customFormat="1" ht="17.25" customHeight="1" x14ac:dyDescent="0.25">
      <c r="A87" s="85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6"/>
      <c r="W87" s="56"/>
      <c r="X87" s="56"/>
      <c r="Y87" s="57"/>
      <c r="Z87" s="56"/>
      <c r="AA87" s="56"/>
    </row>
    <row r="88" spans="1:30" s="58" customFormat="1" ht="18" customHeight="1" x14ac:dyDescent="0.25">
      <c r="A88" s="59"/>
      <c r="B88" s="154" t="s">
        <v>89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</row>
    <row r="89" spans="1:30" s="58" customFormat="1" ht="5.0999999999999996" customHeight="1" thickBot="1" x14ac:dyDescent="0.3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6"/>
      <c r="W89" s="56"/>
      <c r="X89" s="56"/>
      <c r="Y89" s="57"/>
      <c r="Z89" s="56"/>
      <c r="AA89" s="56"/>
    </row>
    <row r="90" spans="1:30" s="58" customFormat="1" ht="18" customHeight="1" thickBot="1" x14ac:dyDescent="0.3">
      <c r="A90" s="62"/>
      <c r="B90" s="164" t="s">
        <v>0</v>
      </c>
      <c r="C90" s="165"/>
      <c r="D90" s="166" t="s">
        <v>1</v>
      </c>
      <c r="E90" s="165"/>
      <c r="F90" s="161" t="s">
        <v>2</v>
      </c>
      <c r="G90" s="162"/>
      <c r="H90" s="161" t="s">
        <v>3</v>
      </c>
      <c r="I90" s="162"/>
      <c r="J90" s="161" t="s">
        <v>4</v>
      </c>
      <c r="K90" s="162"/>
      <c r="L90" s="161" t="s">
        <v>5</v>
      </c>
      <c r="M90" s="162"/>
      <c r="N90" s="163" t="s">
        <v>13</v>
      </c>
      <c r="O90" s="157"/>
      <c r="P90" s="156" t="s">
        <v>14</v>
      </c>
      <c r="Q90" s="157"/>
      <c r="R90" s="156" t="s">
        <v>15</v>
      </c>
      <c r="S90" s="157"/>
      <c r="T90" s="156" t="s">
        <v>16</v>
      </c>
      <c r="U90" s="157"/>
      <c r="V90" s="156" t="s">
        <v>17</v>
      </c>
      <c r="W90" s="157"/>
      <c r="X90" s="156" t="s">
        <v>18</v>
      </c>
      <c r="Y90" s="158"/>
      <c r="Z90" s="159" t="s">
        <v>78</v>
      </c>
      <c r="AA90" s="160"/>
    </row>
    <row r="91" spans="1:30" s="58" customFormat="1" ht="18" customHeight="1" x14ac:dyDescent="0.25">
      <c r="A91" s="63" t="s">
        <v>90</v>
      </c>
      <c r="B91" s="8" t="s">
        <v>6</v>
      </c>
      <c r="C91" s="23" t="s">
        <v>8</v>
      </c>
      <c r="D91" s="9" t="s">
        <v>6</v>
      </c>
      <c r="E91" s="23" t="s">
        <v>8</v>
      </c>
      <c r="F91" s="7" t="s">
        <v>6</v>
      </c>
      <c r="G91" s="23" t="s">
        <v>8</v>
      </c>
      <c r="H91" s="7" t="s">
        <v>6</v>
      </c>
      <c r="I91" s="23" t="s">
        <v>8</v>
      </c>
      <c r="J91" s="7" t="s">
        <v>6</v>
      </c>
      <c r="K91" s="23" t="s">
        <v>8</v>
      </c>
      <c r="L91" s="7" t="s">
        <v>6</v>
      </c>
      <c r="M91" s="23" t="s">
        <v>8</v>
      </c>
      <c r="N91" s="9" t="s">
        <v>6</v>
      </c>
      <c r="O91" s="23" t="s">
        <v>8</v>
      </c>
      <c r="P91" s="9" t="s">
        <v>6</v>
      </c>
      <c r="Q91" s="23" t="s">
        <v>8</v>
      </c>
      <c r="R91" s="9" t="s">
        <v>6</v>
      </c>
      <c r="S91" s="23" t="s">
        <v>8</v>
      </c>
      <c r="T91" s="9" t="s">
        <v>6</v>
      </c>
      <c r="U91" s="23" t="s">
        <v>8</v>
      </c>
      <c r="V91" s="9" t="s">
        <v>6</v>
      </c>
      <c r="W91" s="23" t="s">
        <v>8</v>
      </c>
      <c r="X91" s="9" t="s">
        <v>6</v>
      </c>
      <c r="Y91" s="23" t="s">
        <v>8</v>
      </c>
      <c r="Z91" s="10" t="s">
        <v>6</v>
      </c>
      <c r="AA91" s="11" t="s">
        <v>8</v>
      </c>
    </row>
    <row r="92" spans="1:30" s="58" customFormat="1" ht="18" customHeight="1" x14ac:dyDescent="0.25">
      <c r="A92" s="64" t="s">
        <v>91</v>
      </c>
      <c r="B92" s="89">
        <v>208</v>
      </c>
      <c r="C92" s="89">
        <v>81</v>
      </c>
      <c r="D92" s="89">
        <v>208</v>
      </c>
      <c r="E92" s="89">
        <v>220</v>
      </c>
      <c r="F92" s="89">
        <v>208</v>
      </c>
      <c r="G92" s="89">
        <v>209</v>
      </c>
      <c r="H92" s="90"/>
      <c r="I92" s="89"/>
      <c r="J92" s="90"/>
      <c r="K92" s="89"/>
      <c r="L92" s="90"/>
      <c r="M92" s="89"/>
      <c r="N92" s="90"/>
      <c r="O92" s="89"/>
      <c r="P92" s="90"/>
      <c r="Q92" s="89"/>
      <c r="R92" s="90"/>
      <c r="S92" s="89"/>
      <c r="T92" s="90"/>
      <c r="U92" s="89"/>
      <c r="V92" s="90"/>
      <c r="W92" s="89"/>
      <c r="X92" s="90">
        <v>208</v>
      </c>
      <c r="Y92" s="91">
        <v>69</v>
      </c>
      <c r="Z92" s="92">
        <f t="shared" ref="Z92:AA95" si="20">SUMIF($B$7:$Y$7,Z$7,$B92:$Y92)</f>
        <v>832</v>
      </c>
      <c r="AA92" s="93">
        <f t="shared" si="20"/>
        <v>579</v>
      </c>
    </row>
    <row r="93" spans="1:30" s="58" customFormat="1" ht="18" customHeight="1" x14ac:dyDescent="0.25">
      <c r="A93" s="148" t="s">
        <v>28</v>
      </c>
      <c r="B93" s="94">
        <v>208</v>
      </c>
      <c r="C93" s="94">
        <v>0</v>
      </c>
      <c r="D93" s="94">
        <v>208</v>
      </c>
      <c r="E93" s="94">
        <v>125</v>
      </c>
      <c r="F93" s="94">
        <v>208</v>
      </c>
      <c r="G93" s="94">
        <v>351</v>
      </c>
      <c r="H93" s="95"/>
      <c r="I93" s="94"/>
      <c r="J93" s="95"/>
      <c r="K93" s="94"/>
      <c r="L93" s="95"/>
      <c r="M93" s="94"/>
      <c r="N93" s="95"/>
      <c r="O93" s="94"/>
      <c r="P93" s="95"/>
      <c r="Q93" s="94"/>
      <c r="R93" s="95"/>
      <c r="S93" s="94"/>
      <c r="T93" s="95"/>
      <c r="U93" s="94"/>
      <c r="V93" s="95"/>
      <c r="W93" s="94"/>
      <c r="X93" s="95">
        <v>208</v>
      </c>
      <c r="Y93" s="149">
        <v>0</v>
      </c>
      <c r="Z93" s="92">
        <f t="shared" si="20"/>
        <v>832</v>
      </c>
      <c r="AA93" s="93">
        <f t="shared" si="20"/>
        <v>476</v>
      </c>
    </row>
    <row r="94" spans="1:30" s="58" customFormat="1" ht="18" customHeight="1" x14ac:dyDescent="0.25">
      <c r="A94" s="148" t="s">
        <v>41</v>
      </c>
      <c r="B94" s="94">
        <v>108</v>
      </c>
      <c r="C94" s="94">
        <v>0</v>
      </c>
      <c r="D94" s="94">
        <v>108</v>
      </c>
      <c r="E94" s="94">
        <v>0</v>
      </c>
      <c r="F94" s="94">
        <v>108</v>
      </c>
      <c r="G94" s="94">
        <v>63</v>
      </c>
      <c r="H94" s="95"/>
      <c r="I94" s="94"/>
      <c r="J94" s="95"/>
      <c r="K94" s="94"/>
      <c r="L94" s="95"/>
      <c r="M94" s="94"/>
      <c r="N94" s="95"/>
      <c r="O94" s="94"/>
      <c r="P94" s="95"/>
      <c r="Q94" s="94"/>
      <c r="R94" s="95"/>
      <c r="S94" s="94"/>
      <c r="T94" s="95"/>
      <c r="U94" s="94"/>
      <c r="V94" s="95"/>
      <c r="W94" s="94"/>
      <c r="X94" s="95">
        <v>108</v>
      </c>
      <c r="Y94" s="149">
        <v>0</v>
      </c>
      <c r="Z94" s="92">
        <f t="shared" si="20"/>
        <v>432</v>
      </c>
      <c r="AA94" s="93">
        <f t="shared" si="20"/>
        <v>63</v>
      </c>
    </row>
    <row r="95" spans="1:30" s="58" customFormat="1" ht="18" customHeight="1" x14ac:dyDescent="0.25">
      <c r="A95" s="65" t="s">
        <v>43</v>
      </c>
      <c r="B95" s="94">
        <v>25</v>
      </c>
      <c r="C95" s="94">
        <v>0</v>
      </c>
      <c r="D95" s="94">
        <v>25</v>
      </c>
      <c r="E95" s="94">
        <v>33</v>
      </c>
      <c r="F95" s="94">
        <v>25</v>
      </c>
      <c r="G95" s="94">
        <v>36</v>
      </c>
      <c r="H95" s="95"/>
      <c r="I95" s="94"/>
      <c r="J95" s="95"/>
      <c r="K95" s="94"/>
      <c r="L95" s="95"/>
      <c r="M95" s="94"/>
      <c r="N95" s="95"/>
      <c r="O95" s="94"/>
      <c r="P95" s="95"/>
      <c r="Q95" s="94"/>
      <c r="R95" s="95"/>
      <c r="S95" s="94"/>
      <c r="T95" s="95"/>
      <c r="U95" s="94"/>
      <c r="V95" s="95"/>
      <c r="W95" s="94"/>
      <c r="X95" s="95">
        <v>25</v>
      </c>
      <c r="Y95" s="79">
        <v>31</v>
      </c>
      <c r="Z95" s="92">
        <f t="shared" si="20"/>
        <v>100</v>
      </c>
      <c r="AA95" s="93">
        <f t="shared" si="20"/>
        <v>100</v>
      </c>
    </row>
    <row r="96" spans="1:30" s="58" customFormat="1" ht="18" customHeight="1" thickBot="1" x14ac:dyDescent="0.3">
      <c r="A96" s="68" t="s">
        <v>19</v>
      </c>
      <c r="B96" s="98">
        <f>SUM(B92:B95)</f>
        <v>549</v>
      </c>
      <c r="C96" s="99">
        <f>SUM(C92:C95)</f>
        <v>81</v>
      </c>
      <c r="D96" s="98">
        <f t="shared" ref="D96:AA96" si="21">SUM(D92:D95)</f>
        <v>549</v>
      </c>
      <c r="E96" s="99">
        <f t="shared" si="21"/>
        <v>378</v>
      </c>
      <c r="F96" s="98">
        <f t="shared" si="21"/>
        <v>549</v>
      </c>
      <c r="G96" s="99">
        <f t="shared" si="21"/>
        <v>659</v>
      </c>
      <c r="H96" s="98">
        <f t="shared" si="21"/>
        <v>0</v>
      </c>
      <c r="I96" s="99">
        <f t="shared" si="21"/>
        <v>0</v>
      </c>
      <c r="J96" s="98">
        <f t="shared" si="21"/>
        <v>0</v>
      </c>
      <c r="K96" s="99">
        <f t="shared" si="21"/>
        <v>0</v>
      </c>
      <c r="L96" s="98">
        <f t="shared" si="21"/>
        <v>0</v>
      </c>
      <c r="M96" s="99">
        <f t="shared" si="21"/>
        <v>0</v>
      </c>
      <c r="N96" s="98">
        <f t="shared" si="21"/>
        <v>0</v>
      </c>
      <c r="O96" s="99">
        <f t="shared" si="21"/>
        <v>0</v>
      </c>
      <c r="P96" s="98">
        <f t="shared" si="21"/>
        <v>0</v>
      </c>
      <c r="Q96" s="99">
        <f t="shared" si="21"/>
        <v>0</v>
      </c>
      <c r="R96" s="98">
        <f t="shared" si="21"/>
        <v>0</v>
      </c>
      <c r="S96" s="99">
        <f t="shared" si="21"/>
        <v>0</v>
      </c>
      <c r="T96" s="98">
        <f t="shared" si="21"/>
        <v>0</v>
      </c>
      <c r="U96" s="99">
        <f t="shared" si="21"/>
        <v>0</v>
      </c>
      <c r="V96" s="98">
        <f t="shared" si="21"/>
        <v>0</v>
      </c>
      <c r="W96" s="99">
        <f t="shared" si="21"/>
        <v>0</v>
      </c>
      <c r="X96" s="98">
        <f t="shared" si="21"/>
        <v>549</v>
      </c>
      <c r="Y96" s="99">
        <f t="shared" si="21"/>
        <v>100</v>
      </c>
      <c r="Z96" s="98">
        <f t="shared" si="21"/>
        <v>2196</v>
      </c>
      <c r="AA96" s="99">
        <f t="shared" si="21"/>
        <v>1218</v>
      </c>
    </row>
    <row r="97" spans="1:27" s="58" customFormat="1" ht="18" customHeight="1" x14ac:dyDescent="0.25">
      <c r="A97" s="63" t="s">
        <v>92</v>
      </c>
      <c r="B97" s="8" t="s">
        <v>6</v>
      </c>
      <c r="C97" s="23" t="s">
        <v>8</v>
      </c>
      <c r="D97" s="9" t="s">
        <v>6</v>
      </c>
      <c r="E97" s="23" t="s">
        <v>8</v>
      </c>
      <c r="F97" s="7" t="s">
        <v>6</v>
      </c>
      <c r="G97" s="23" t="s">
        <v>8</v>
      </c>
      <c r="H97" s="7" t="s">
        <v>6</v>
      </c>
      <c r="I97" s="23" t="s">
        <v>8</v>
      </c>
      <c r="J97" s="7" t="s">
        <v>6</v>
      </c>
      <c r="K97" s="23" t="s">
        <v>8</v>
      </c>
      <c r="L97" s="7" t="s">
        <v>6</v>
      </c>
      <c r="M97" s="23" t="s">
        <v>8</v>
      </c>
      <c r="N97" s="9" t="s">
        <v>6</v>
      </c>
      <c r="O97" s="23" t="s">
        <v>8</v>
      </c>
      <c r="P97" s="9" t="s">
        <v>6</v>
      </c>
      <c r="Q97" s="23" t="s">
        <v>8</v>
      </c>
      <c r="R97" s="9" t="s">
        <v>6</v>
      </c>
      <c r="S97" s="23" t="s">
        <v>8</v>
      </c>
      <c r="T97" s="9" t="s">
        <v>6</v>
      </c>
      <c r="U97" s="23" t="s">
        <v>8</v>
      </c>
      <c r="V97" s="9" t="s">
        <v>6</v>
      </c>
      <c r="W97" s="23" t="s">
        <v>8</v>
      </c>
      <c r="X97" s="9" t="s">
        <v>6</v>
      </c>
      <c r="Y97" s="23" t="s">
        <v>8</v>
      </c>
      <c r="Z97" s="10" t="s">
        <v>6</v>
      </c>
      <c r="AA97" s="11" t="s">
        <v>8</v>
      </c>
    </row>
    <row r="98" spans="1:27" s="58" customFormat="1" ht="18" customHeight="1" x14ac:dyDescent="0.25">
      <c r="A98" s="64" t="s">
        <v>93</v>
      </c>
      <c r="B98" s="89">
        <v>210</v>
      </c>
      <c r="C98" s="89">
        <v>157</v>
      </c>
      <c r="D98" s="89">
        <v>210</v>
      </c>
      <c r="E98" s="89">
        <v>49</v>
      </c>
      <c r="F98" s="89">
        <v>210</v>
      </c>
      <c r="G98" s="89">
        <v>84</v>
      </c>
      <c r="H98" s="90"/>
      <c r="I98" s="89"/>
      <c r="J98" s="90"/>
      <c r="K98" s="89"/>
      <c r="L98" s="90"/>
      <c r="M98" s="89"/>
      <c r="N98" s="90"/>
      <c r="O98" s="89"/>
      <c r="P98" s="90"/>
      <c r="Q98" s="89"/>
      <c r="R98" s="90"/>
      <c r="S98" s="89"/>
      <c r="T98" s="90"/>
      <c r="U98" s="89"/>
      <c r="V98" s="90"/>
      <c r="W98" s="89"/>
      <c r="X98" s="90">
        <v>210</v>
      </c>
      <c r="Y98" s="91">
        <v>0</v>
      </c>
      <c r="Z98" s="92">
        <f t="shared" ref="Z98:AA100" si="22">SUMIF($B$7:$Y$7,Z$7,$B98:$Y98)</f>
        <v>840</v>
      </c>
      <c r="AA98" s="93">
        <f t="shared" si="22"/>
        <v>290</v>
      </c>
    </row>
    <row r="99" spans="1:27" s="58" customFormat="1" ht="18" customHeight="1" x14ac:dyDescent="0.25">
      <c r="A99" s="148" t="s">
        <v>94</v>
      </c>
      <c r="B99" s="94">
        <v>210</v>
      </c>
      <c r="C99" s="94">
        <v>143</v>
      </c>
      <c r="D99" s="94">
        <v>210</v>
      </c>
      <c r="E99" s="94">
        <v>71</v>
      </c>
      <c r="F99" s="94">
        <v>210</v>
      </c>
      <c r="G99" s="94">
        <v>13</v>
      </c>
      <c r="H99" s="95"/>
      <c r="I99" s="94"/>
      <c r="J99" s="95"/>
      <c r="K99" s="94"/>
      <c r="L99" s="95"/>
      <c r="M99" s="94"/>
      <c r="N99" s="95"/>
      <c r="O99" s="94"/>
      <c r="P99" s="95"/>
      <c r="Q99" s="94"/>
      <c r="R99" s="95"/>
      <c r="S99" s="94"/>
      <c r="T99" s="95"/>
      <c r="U99" s="94"/>
      <c r="V99" s="95"/>
      <c r="W99" s="94"/>
      <c r="X99" s="95">
        <v>210</v>
      </c>
      <c r="Y99" s="149">
        <v>0</v>
      </c>
      <c r="Z99" s="92">
        <f t="shared" si="22"/>
        <v>840</v>
      </c>
      <c r="AA99" s="93">
        <f t="shared" si="22"/>
        <v>227</v>
      </c>
    </row>
    <row r="100" spans="1:27" s="58" customFormat="1" ht="18" customHeight="1" x14ac:dyDescent="0.25">
      <c r="A100" s="148" t="s">
        <v>95</v>
      </c>
      <c r="B100" s="94">
        <v>210</v>
      </c>
      <c r="C100" s="94">
        <v>157</v>
      </c>
      <c r="D100" s="94">
        <v>210</v>
      </c>
      <c r="E100" s="94">
        <v>74</v>
      </c>
      <c r="F100" s="94">
        <v>210</v>
      </c>
      <c r="G100" s="94">
        <v>13</v>
      </c>
      <c r="H100" s="95"/>
      <c r="I100" s="94"/>
      <c r="J100" s="95"/>
      <c r="K100" s="94"/>
      <c r="L100" s="95"/>
      <c r="M100" s="94"/>
      <c r="N100" s="95"/>
      <c r="O100" s="94"/>
      <c r="P100" s="95"/>
      <c r="Q100" s="94"/>
      <c r="R100" s="95"/>
      <c r="S100" s="94"/>
      <c r="T100" s="95"/>
      <c r="U100" s="94"/>
      <c r="V100" s="95"/>
      <c r="W100" s="94"/>
      <c r="X100" s="95">
        <v>210</v>
      </c>
      <c r="Y100" s="149">
        <v>0</v>
      </c>
      <c r="Z100" s="92">
        <f t="shared" si="22"/>
        <v>840</v>
      </c>
      <c r="AA100" s="93">
        <f t="shared" si="22"/>
        <v>244</v>
      </c>
    </row>
    <row r="101" spans="1:27" s="58" customFormat="1" ht="18" customHeight="1" thickBot="1" x14ac:dyDescent="0.3">
      <c r="A101" s="68" t="s">
        <v>19</v>
      </c>
      <c r="B101" s="98">
        <f t="shared" ref="B101:AA101" si="23">SUM(B98:B100)</f>
        <v>630</v>
      </c>
      <c r="C101" s="99">
        <f t="shared" si="23"/>
        <v>457</v>
      </c>
      <c r="D101" s="98">
        <f t="shared" si="23"/>
        <v>630</v>
      </c>
      <c r="E101" s="99">
        <f t="shared" si="23"/>
        <v>194</v>
      </c>
      <c r="F101" s="98">
        <f t="shared" si="23"/>
        <v>630</v>
      </c>
      <c r="G101" s="99">
        <f t="shared" si="23"/>
        <v>110</v>
      </c>
      <c r="H101" s="98">
        <f t="shared" si="23"/>
        <v>0</v>
      </c>
      <c r="I101" s="99">
        <f t="shared" si="23"/>
        <v>0</v>
      </c>
      <c r="J101" s="98">
        <f t="shared" si="23"/>
        <v>0</v>
      </c>
      <c r="K101" s="99">
        <f t="shared" si="23"/>
        <v>0</v>
      </c>
      <c r="L101" s="98">
        <f t="shared" si="23"/>
        <v>0</v>
      </c>
      <c r="M101" s="99">
        <f t="shared" si="23"/>
        <v>0</v>
      </c>
      <c r="N101" s="98">
        <f t="shared" si="23"/>
        <v>0</v>
      </c>
      <c r="O101" s="99">
        <f t="shared" si="23"/>
        <v>0</v>
      </c>
      <c r="P101" s="98">
        <f t="shared" si="23"/>
        <v>0</v>
      </c>
      <c r="Q101" s="99">
        <f t="shared" si="23"/>
        <v>0</v>
      </c>
      <c r="R101" s="98">
        <f t="shared" si="23"/>
        <v>0</v>
      </c>
      <c r="S101" s="99">
        <f t="shared" si="23"/>
        <v>0</v>
      </c>
      <c r="T101" s="98">
        <f t="shared" si="23"/>
        <v>0</v>
      </c>
      <c r="U101" s="99">
        <f t="shared" si="23"/>
        <v>0</v>
      </c>
      <c r="V101" s="98">
        <f t="shared" si="23"/>
        <v>0</v>
      </c>
      <c r="W101" s="99">
        <f t="shared" si="23"/>
        <v>0</v>
      </c>
      <c r="X101" s="98">
        <f t="shared" si="23"/>
        <v>630</v>
      </c>
      <c r="Y101" s="99">
        <f t="shared" si="23"/>
        <v>0</v>
      </c>
      <c r="Z101" s="98">
        <f t="shared" si="23"/>
        <v>2520</v>
      </c>
      <c r="AA101" s="99">
        <f t="shared" si="23"/>
        <v>761</v>
      </c>
    </row>
    <row r="102" spans="1:27" s="58" customFormat="1" ht="18" customHeight="1" x14ac:dyDescent="0.25">
      <c r="A102" s="63" t="s">
        <v>96</v>
      </c>
      <c r="B102" s="8" t="s">
        <v>6</v>
      </c>
      <c r="C102" s="23" t="s">
        <v>8</v>
      </c>
      <c r="D102" s="9" t="s">
        <v>6</v>
      </c>
      <c r="E102" s="23" t="s">
        <v>8</v>
      </c>
      <c r="F102" s="9" t="s">
        <v>6</v>
      </c>
      <c r="G102" s="23" t="s">
        <v>8</v>
      </c>
      <c r="H102" s="7" t="s">
        <v>6</v>
      </c>
      <c r="I102" s="23" t="s">
        <v>8</v>
      </c>
      <c r="J102" s="7" t="s">
        <v>6</v>
      </c>
      <c r="K102" s="23" t="s">
        <v>8</v>
      </c>
      <c r="L102" s="7" t="s">
        <v>6</v>
      </c>
      <c r="M102" s="23" t="s">
        <v>8</v>
      </c>
      <c r="N102" s="9" t="s">
        <v>6</v>
      </c>
      <c r="O102" s="23" t="s">
        <v>8</v>
      </c>
      <c r="P102" s="9" t="s">
        <v>6</v>
      </c>
      <c r="Q102" s="23" t="s">
        <v>8</v>
      </c>
      <c r="R102" s="9" t="s">
        <v>6</v>
      </c>
      <c r="S102" s="23" t="s">
        <v>8</v>
      </c>
      <c r="T102" s="9" t="s">
        <v>6</v>
      </c>
      <c r="U102" s="23" t="s">
        <v>8</v>
      </c>
      <c r="V102" s="9" t="s">
        <v>6</v>
      </c>
      <c r="W102" s="23" t="s">
        <v>8</v>
      </c>
      <c r="X102" s="9" t="s">
        <v>6</v>
      </c>
      <c r="Y102" s="23" t="s">
        <v>8</v>
      </c>
      <c r="Z102" s="10" t="s">
        <v>6</v>
      </c>
      <c r="AA102" s="11" t="s">
        <v>8</v>
      </c>
    </row>
    <row r="103" spans="1:27" s="58" customFormat="1" ht="18" customHeight="1" x14ac:dyDescent="0.25">
      <c r="A103" s="64" t="s">
        <v>97</v>
      </c>
      <c r="B103" s="89">
        <v>200</v>
      </c>
      <c r="C103" s="89">
        <v>351</v>
      </c>
      <c r="D103" s="89">
        <v>200</v>
      </c>
      <c r="E103" s="89">
        <v>260</v>
      </c>
      <c r="F103" s="89">
        <v>200</v>
      </c>
      <c r="G103" s="89">
        <v>237</v>
      </c>
      <c r="H103" s="90"/>
      <c r="I103" s="89"/>
      <c r="J103" s="90"/>
      <c r="K103" s="89"/>
      <c r="L103" s="90"/>
      <c r="M103" s="89"/>
      <c r="N103" s="90"/>
      <c r="O103" s="89"/>
      <c r="P103" s="90"/>
      <c r="Q103" s="89"/>
      <c r="R103" s="90"/>
      <c r="S103" s="89"/>
      <c r="T103" s="90"/>
      <c r="U103" s="89"/>
      <c r="V103" s="90"/>
      <c r="W103" s="89"/>
      <c r="X103" s="90">
        <v>200</v>
      </c>
      <c r="Y103" s="91">
        <v>0</v>
      </c>
      <c r="Z103" s="92">
        <f t="shared" ref="Z103:AA107" si="24">SUMIF($B$7:$Y$7,Z$7,$B103:$Y103)</f>
        <v>800</v>
      </c>
      <c r="AA103" s="93">
        <f t="shared" si="24"/>
        <v>848</v>
      </c>
    </row>
    <row r="104" spans="1:27" s="58" customFormat="1" ht="18" customHeight="1" x14ac:dyDescent="0.25">
      <c r="A104" s="148" t="s">
        <v>98</v>
      </c>
      <c r="B104" s="94">
        <v>200</v>
      </c>
      <c r="C104" s="94">
        <v>266</v>
      </c>
      <c r="D104" s="94">
        <v>200</v>
      </c>
      <c r="E104" s="94">
        <v>260</v>
      </c>
      <c r="F104" s="94">
        <v>200</v>
      </c>
      <c r="G104" s="94">
        <v>237</v>
      </c>
      <c r="H104" s="95"/>
      <c r="I104" s="94"/>
      <c r="J104" s="95"/>
      <c r="K104" s="94"/>
      <c r="L104" s="95"/>
      <c r="M104" s="94"/>
      <c r="N104" s="95"/>
      <c r="O104" s="94"/>
      <c r="P104" s="95"/>
      <c r="Q104" s="94"/>
      <c r="R104" s="95"/>
      <c r="S104" s="94"/>
      <c r="T104" s="95"/>
      <c r="U104" s="94"/>
      <c r="V104" s="95"/>
      <c r="W104" s="94"/>
      <c r="X104" s="95">
        <v>200</v>
      </c>
      <c r="Y104" s="149">
        <v>0</v>
      </c>
      <c r="Z104" s="92">
        <f t="shared" si="24"/>
        <v>800</v>
      </c>
      <c r="AA104" s="93">
        <f t="shared" si="24"/>
        <v>763</v>
      </c>
    </row>
    <row r="105" spans="1:27" s="58" customFormat="1" ht="18" customHeight="1" x14ac:dyDescent="0.25">
      <c r="A105" s="148" t="s">
        <v>99</v>
      </c>
      <c r="B105" s="94">
        <v>200</v>
      </c>
      <c r="C105" s="94">
        <v>351</v>
      </c>
      <c r="D105" s="94">
        <v>200</v>
      </c>
      <c r="E105" s="94">
        <v>353</v>
      </c>
      <c r="F105" s="94">
        <v>200</v>
      </c>
      <c r="G105" s="94">
        <v>21</v>
      </c>
      <c r="H105" s="95"/>
      <c r="I105" s="94"/>
      <c r="J105" s="95"/>
      <c r="K105" s="94"/>
      <c r="L105" s="95"/>
      <c r="M105" s="94"/>
      <c r="N105" s="95"/>
      <c r="O105" s="94"/>
      <c r="P105" s="95"/>
      <c r="Q105" s="94"/>
      <c r="R105" s="95"/>
      <c r="S105" s="94"/>
      <c r="T105" s="95"/>
      <c r="U105" s="94"/>
      <c r="V105" s="95"/>
      <c r="W105" s="94"/>
      <c r="X105" s="95">
        <v>200</v>
      </c>
      <c r="Y105" s="149">
        <v>0</v>
      </c>
      <c r="Z105" s="92">
        <f t="shared" si="24"/>
        <v>800</v>
      </c>
      <c r="AA105" s="93">
        <f t="shared" si="24"/>
        <v>725</v>
      </c>
    </row>
    <row r="106" spans="1:27" s="58" customFormat="1" ht="18" customHeight="1" x14ac:dyDescent="0.25">
      <c r="A106" s="148" t="s">
        <v>100</v>
      </c>
      <c r="B106" s="94">
        <v>200</v>
      </c>
      <c r="C106" s="94">
        <v>266</v>
      </c>
      <c r="D106" s="94">
        <v>200</v>
      </c>
      <c r="E106" s="94">
        <v>260</v>
      </c>
      <c r="F106" s="94">
        <v>200</v>
      </c>
      <c r="G106" s="94">
        <v>237</v>
      </c>
      <c r="H106" s="95"/>
      <c r="I106" s="94"/>
      <c r="J106" s="95"/>
      <c r="K106" s="94"/>
      <c r="L106" s="95"/>
      <c r="M106" s="94"/>
      <c r="N106" s="95"/>
      <c r="O106" s="94"/>
      <c r="P106" s="95"/>
      <c r="Q106" s="94"/>
      <c r="R106" s="95"/>
      <c r="S106" s="94"/>
      <c r="T106" s="95"/>
      <c r="U106" s="94"/>
      <c r="V106" s="95"/>
      <c r="W106" s="94"/>
      <c r="X106" s="95">
        <v>200</v>
      </c>
      <c r="Y106" s="149">
        <v>0</v>
      </c>
      <c r="Z106" s="92">
        <f t="shared" si="24"/>
        <v>800</v>
      </c>
      <c r="AA106" s="93">
        <f t="shared" si="24"/>
        <v>763</v>
      </c>
    </row>
    <row r="107" spans="1:27" s="58" customFormat="1" ht="18" customHeight="1" x14ac:dyDescent="0.25">
      <c r="A107" s="148" t="s">
        <v>101</v>
      </c>
      <c r="B107" s="94">
        <v>200</v>
      </c>
      <c r="C107" s="94">
        <v>351</v>
      </c>
      <c r="D107" s="94">
        <v>200</v>
      </c>
      <c r="E107" s="94">
        <v>353</v>
      </c>
      <c r="F107" s="94">
        <v>200</v>
      </c>
      <c r="G107" s="94">
        <v>21</v>
      </c>
      <c r="H107" s="95"/>
      <c r="I107" s="94"/>
      <c r="J107" s="95"/>
      <c r="K107" s="94"/>
      <c r="L107" s="95"/>
      <c r="M107" s="94"/>
      <c r="N107" s="95"/>
      <c r="O107" s="94"/>
      <c r="P107" s="95"/>
      <c r="Q107" s="94"/>
      <c r="R107" s="95"/>
      <c r="S107" s="94"/>
      <c r="T107" s="95"/>
      <c r="U107" s="94"/>
      <c r="V107" s="95"/>
      <c r="W107" s="94"/>
      <c r="X107" s="95">
        <v>200</v>
      </c>
      <c r="Y107" s="149">
        <v>0</v>
      </c>
      <c r="Z107" s="92">
        <f t="shared" si="24"/>
        <v>800</v>
      </c>
      <c r="AA107" s="93">
        <f t="shared" si="24"/>
        <v>725</v>
      </c>
    </row>
    <row r="108" spans="1:27" s="58" customFormat="1" ht="18" customHeight="1" thickBot="1" x14ac:dyDescent="0.3">
      <c r="A108" s="68" t="s">
        <v>19</v>
      </c>
      <c r="B108" s="98">
        <f t="shared" ref="B108:AA108" si="25">SUM(B103:B107)</f>
        <v>1000</v>
      </c>
      <c r="C108" s="99">
        <f t="shared" si="25"/>
        <v>1585</v>
      </c>
      <c r="D108" s="98">
        <f t="shared" si="25"/>
        <v>1000</v>
      </c>
      <c r="E108" s="99">
        <f t="shared" si="25"/>
        <v>1486</v>
      </c>
      <c r="F108" s="98">
        <f t="shared" si="25"/>
        <v>1000</v>
      </c>
      <c r="G108" s="99">
        <f t="shared" si="25"/>
        <v>753</v>
      </c>
      <c r="H108" s="98">
        <f t="shared" si="25"/>
        <v>0</v>
      </c>
      <c r="I108" s="99">
        <f t="shared" si="25"/>
        <v>0</v>
      </c>
      <c r="J108" s="98">
        <f t="shared" si="25"/>
        <v>0</v>
      </c>
      <c r="K108" s="99">
        <f t="shared" si="25"/>
        <v>0</v>
      </c>
      <c r="L108" s="98">
        <f t="shared" si="25"/>
        <v>0</v>
      </c>
      <c r="M108" s="99">
        <f t="shared" si="25"/>
        <v>0</v>
      </c>
      <c r="N108" s="98">
        <f t="shared" si="25"/>
        <v>0</v>
      </c>
      <c r="O108" s="99">
        <f t="shared" si="25"/>
        <v>0</v>
      </c>
      <c r="P108" s="98">
        <f t="shared" si="25"/>
        <v>0</v>
      </c>
      <c r="Q108" s="99">
        <f t="shared" si="25"/>
        <v>0</v>
      </c>
      <c r="R108" s="98">
        <f t="shared" si="25"/>
        <v>0</v>
      </c>
      <c r="S108" s="99">
        <f t="shared" si="25"/>
        <v>0</v>
      </c>
      <c r="T108" s="98">
        <f t="shared" si="25"/>
        <v>0</v>
      </c>
      <c r="U108" s="99">
        <f t="shared" si="25"/>
        <v>0</v>
      </c>
      <c r="V108" s="98">
        <f t="shared" si="25"/>
        <v>0</v>
      </c>
      <c r="W108" s="99">
        <f t="shared" si="25"/>
        <v>0</v>
      </c>
      <c r="X108" s="98">
        <f t="shared" si="25"/>
        <v>1000</v>
      </c>
      <c r="Y108" s="99">
        <f t="shared" si="25"/>
        <v>0</v>
      </c>
      <c r="Z108" s="98">
        <f t="shared" si="25"/>
        <v>4000</v>
      </c>
      <c r="AA108" s="99">
        <f t="shared" si="25"/>
        <v>3824</v>
      </c>
    </row>
    <row r="109" spans="1:27" s="58" customFormat="1" ht="18" customHeight="1" x14ac:dyDescent="0.25">
      <c r="A109" s="63" t="s">
        <v>102</v>
      </c>
      <c r="B109" s="8" t="s">
        <v>6</v>
      </c>
      <c r="C109" s="23" t="s">
        <v>8</v>
      </c>
      <c r="D109" s="9" t="s">
        <v>6</v>
      </c>
      <c r="E109" s="23" t="s">
        <v>8</v>
      </c>
      <c r="F109" s="9" t="s">
        <v>6</v>
      </c>
      <c r="G109" s="23" t="s">
        <v>8</v>
      </c>
      <c r="H109" s="7" t="s">
        <v>6</v>
      </c>
      <c r="I109" s="23" t="s">
        <v>8</v>
      </c>
      <c r="J109" s="7" t="s">
        <v>6</v>
      </c>
      <c r="K109" s="23" t="s">
        <v>8</v>
      </c>
      <c r="L109" s="7" t="s">
        <v>6</v>
      </c>
      <c r="M109" s="23" t="s">
        <v>8</v>
      </c>
      <c r="N109" s="9" t="s">
        <v>6</v>
      </c>
      <c r="O109" s="23" t="s">
        <v>8</v>
      </c>
      <c r="P109" s="9" t="s">
        <v>6</v>
      </c>
      <c r="Q109" s="23" t="s">
        <v>8</v>
      </c>
      <c r="R109" s="9" t="s">
        <v>6</v>
      </c>
      <c r="S109" s="23" t="s">
        <v>8</v>
      </c>
      <c r="T109" s="9" t="s">
        <v>6</v>
      </c>
      <c r="U109" s="23" t="s">
        <v>8</v>
      </c>
      <c r="V109" s="9" t="s">
        <v>6</v>
      </c>
      <c r="W109" s="23" t="s">
        <v>8</v>
      </c>
      <c r="X109" s="9" t="s">
        <v>6</v>
      </c>
      <c r="Y109" s="23" t="s">
        <v>8</v>
      </c>
      <c r="Z109" s="10" t="s">
        <v>6</v>
      </c>
      <c r="AA109" s="11" t="s">
        <v>8</v>
      </c>
    </row>
    <row r="110" spans="1:27" s="58" customFormat="1" ht="18" customHeight="1" x14ac:dyDescent="0.25">
      <c r="A110" s="64" t="s">
        <v>103</v>
      </c>
      <c r="B110" s="89">
        <v>150</v>
      </c>
      <c r="C110" s="89">
        <v>41</v>
      </c>
      <c r="D110" s="89">
        <v>150</v>
      </c>
      <c r="E110" s="89">
        <v>5</v>
      </c>
      <c r="F110" s="89">
        <v>150</v>
      </c>
      <c r="G110" s="89">
        <v>13</v>
      </c>
      <c r="H110" s="90"/>
      <c r="I110" s="89"/>
      <c r="J110" s="90"/>
      <c r="K110" s="89"/>
      <c r="L110" s="90"/>
      <c r="M110" s="89"/>
      <c r="N110" s="90"/>
      <c r="O110" s="89"/>
      <c r="P110" s="90"/>
      <c r="Q110" s="89"/>
      <c r="R110" s="90"/>
      <c r="S110" s="89"/>
      <c r="T110" s="90"/>
      <c r="U110" s="89"/>
      <c r="V110" s="90"/>
      <c r="W110" s="89"/>
      <c r="X110" s="90">
        <v>150</v>
      </c>
      <c r="Y110" s="91">
        <v>0</v>
      </c>
      <c r="Z110" s="92">
        <f t="shared" ref="Z110:AA110" si="26">SUMIF($B$7:$Y$7,Z$7,$B110:$Y110)</f>
        <v>600</v>
      </c>
      <c r="AA110" s="93">
        <f t="shared" si="26"/>
        <v>59</v>
      </c>
    </row>
    <row r="111" spans="1:27" s="58" customFormat="1" ht="18" customHeight="1" thickBot="1" x14ac:dyDescent="0.3">
      <c r="A111" s="68" t="s">
        <v>19</v>
      </c>
      <c r="B111" s="98">
        <f t="shared" ref="B111:AA111" si="27">SUM(B110:B110)</f>
        <v>150</v>
      </c>
      <c r="C111" s="99">
        <f t="shared" si="27"/>
        <v>41</v>
      </c>
      <c r="D111" s="98">
        <f t="shared" si="27"/>
        <v>150</v>
      </c>
      <c r="E111" s="98">
        <f t="shared" si="27"/>
        <v>5</v>
      </c>
      <c r="F111" s="98">
        <f t="shared" si="27"/>
        <v>150</v>
      </c>
      <c r="G111" s="99">
        <v>0</v>
      </c>
      <c r="H111" s="98">
        <f t="shared" si="27"/>
        <v>0</v>
      </c>
      <c r="I111" s="99">
        <f t="shared" si="27"/>
        <v>0</v>
      </c>
      <c r="J111" s="98">
        <f t="shared" si="27"/>
        <v>0</v>
      </c>
      <c r="K111" s="99">
        <f t="shared" si="27"/>
        <v>0</v>
      </c>
      <c r="L111" s="98">
        <f t="shared" si="27"/>
        <v>0</v>
      </c>
      <c r="M111" s="99">
        <f t="shared" si="27"/>
        <v>0</v>
      </c>
      <c r="N111" s="98">
        <f t="shared" si="27"/>
        <v>0</v>
      </c>
      <c r="O111" s="99">
        <f t="shared" si="27"/>
        <v>0</v>
      </c>
      <c r="P111" s="98">
        <f t="shared" si="27"/>
        <v>0</v>
      </c>
      <c r="Q111" s="99">
        <f t="shared" si="27"/>
        <v>0</v>
      </c>
      <c r="R111" s="98">
        <f t="shared" si="27"/>
        <v>0</v>
      </c>
      <c r="S111" s="99">
        <f t="shared" si="27"/>
        <v>0</v>
      </c>
      <c r="T111" s="98">
        <f t="shared" si="27"/>
        <v>0</v>
      </c>
      <c r="U111" s="99">
        <f t="shared" si="27"/>
        <v>0</v>
      </c>
      <c r="V111" s="98">
        <f t="shared" si="27"/>
        <v>0</v>
      </c>
      <c r="W111" s="99">
        <f t="shared" si="27"/>
        <v>0</v>
      </c>
      <c r="X111" s="98">
        <f t="shared" si="27"/>
        <v>150</v>
      </c>
      <c r="Y111" s="99">
        <f t="shared" si="27"/>
        <v>0</v>
      </c>
      <c r="Z111" s="98">
        <f t="shared" si="27"/>
        <v>600</v>
      </c>
      <c r="AA111" s="99">
        <f t="shared" si="27"/>
        <v>59</v>
      </c>
    </row>
    <row r="112" spans="1:27" s="58" customFormat="1" ht="30.75" customHeight="1" x14ac:dyDescent="0.25">
      <c r="A112" s="63" t="s">
        <v>104</v>
      </c>
      <c r="B112" s="8" t="s">
        <v>6</v>
      </c>
      <c r="C112" s="23" t="s">
        <v>8</v>
      </c>
      <c r="D112" s="9" t="s">
        <v>6</v>
      </c>
      <c r="E112" s="23" t="s">
        <v>8</v>
      </c>
      <c r="F112" s="7" t="s">
        <v>6</v>
      </c>
      <c r="G112" s="23" t="s">
        <v>8</v>
      </c>
      <c r="H112" s="7" t="s">
        <v>6</v>
      </c>
      <c r="I112" s="23" t="s">
        <v>8</v>
      </c>
      <c r="J112" s="7" t="s">
        <v>6</v>
      </c>
      <c r="K112" s="23" t="s">
        <v>8</v>
      </c>
      <c r="L112" s="7" t="s">
        <v>6</v>
      </c>
      <c r="M112" s="23" t="s">
        <v>8</v>
      </c>
      <c r="N112" s="9" t="s">
        <v>6</v>
      </c>
      <c r="O112" s="23" t="s">
        <v>8</v>
      </c>
      <c r="P112" s="9" t="s">
        <v>6</v>
      </c>
      <c r="Q112" s="23" t="s">
        <v>8</v>
      </c>
      <c r="R112" s="9" t="s">
        <v>6</v>
      </c>
      <c r="S112" s="23" t="s">
        <v>8</v>
      </c>
      <c r="T112" s="9" t="s">
        <v>6</v>
      </c>
      <c r="U112" s="23" t="s">
        <v>8</v>
      </c>
      <c r="V112" s="9" t="s">
        <v>6</v>
      </c>
      <c r="W112" s="23" t="s">
        <v>8</v>
      </c>
      <c r="X112" s="9" t="s">
        <v>6</v>
      </c>
      <c r="Y112" s="23" t="s">
        <v>8</v>
      </c>
      <c r="Z112" s="10" t="s">
        <v>6</v>
      </c>
      <c r="AA112" s="11" t="s">
        <v>8</v>
      </c>
    </row>
    <row r="113" spans="1:27" s="58" customFormat="1" ht="18" customHeight="1" x14ac:dyDescent="0.25">
      <c r="A113" s="64" t="s">
        <v>105</v>
      </c>
      <c r="B113" s="89">
        <v>150</v>
      </c>
      <c r="C113" s="89">
        <v>29</v>
      </c>
      <c r="D113" s="89">
        <v>150</v>
      </c>
      <c r="E113" s="89">
        <v>0</v>
      </c>
      <c r="F113" s="89">
        <v>150</v>
      </c>
      <c r="G113" s="89">
        <v>0</v>
      </c>
      <c r="H113" s="90"/>
      <c r="I113" s="89"/>
      <c r="J113" s="90"/>
      <c r="K113" s="89"/>
      <c r="L113" s="90"/>
      <c r="M113" s="89"/>
      <c r="N113" s="90"/>
      <c r="O113" s="89"/>
      <c r="P113" s="90"/>
      <c r="Q113" s="89"/>
      <c r="R113" s="90"/>
      <c r="S113" s="89"/>
      <c r="T113" s="90"/>
      <c r="U113" s="89"/>
      <c r="V113" s="90"/>
      <c r="W113" s="89"/>
      <c r="X113" s="90">
        <v>150</v>
      </c>
      <c r="Y113" s="91">
        <v>0</v>
      </c>
      <c r="Z113" s="92">
        <f t="shared" ref="Z113:AA114" si="28">SUMIF($B$7:$Y$7,Z$7,$B113:$Y113)</f>
        <v>600</v>
      </c>
      <c r="AA113" s="93">
        <f t="shared" si="28"/>
        <v>29</v>
      </c>
    </row>
    <row r="114" spans="1:27" s="58" customFormat="1" ht="18" customHeight="1" x14ac:dyDescent="0.25">
      <c r="A114" s="148" t="s">
        <v>106</v>
      </c>
      <c r="B114" s="94">
        <v>150</v>
      </c>
      <c r="C114" s="94">
        <v>0</v>
      </c>
      <c r="D114" s="94">
        <v>150</v>
      </c>
      <c r="E114" s="94">
        <v>30</v>
      </c>
      <c r="F114" s="94">
        <v>150</v>
      </c>
      <c r="G114" s="94">
        <v>0</v>
      </c>
      <c r="H114" s="95"/>
      <c r="I114" s="94"/>
      <c r="J114" s="95"/>
      <c r="K114" s="94"/>
      <c r="L114" s="95"/>
      <c r="M114" s="94"/>
      <c r="N114" s="95"/>
      <c r="O114" s="94"/>
      <c r="P114" s="95"/>
      <c r="Q114" s="94"/>
      <c r="R114" s="95"/>
      <c r="S114" s="94"/>
      <c r="T114" s="95"/>
      <c r="U114" s="94"/>
      <c r="V114" s="95"/>
      <c r="W114" s="94"/>
      <c r="X114" s="95">
        <v>150</v>
      </c>
      <c r="Y114" s="149">
        <v>0</v>
      </c>
      <c r="Z114" s="92">
        <f t="shared" si="28"/>
        <v>600</v>
      </c>
      <c r="AA114" s="93">
        <f t="shared" si="28"/>
        <v>30</v>
      </c>
    </row>
    <row r="115" spans="1:27" s="58" customFormat="1" ht="18" customHeight="1" thickBot="1" x14ac:dyDescent="0.3">
      <c r="A115" s="68" t="s">
        <v>19</v>
      </c>
      <c r="B115" s="98">
        <f t="shared" ref="B115:AA115" si="29">SUM(B113:B114)</f>
        <v>300</v>
      </c>
      <c r="C115" s="99">
        <f t="shared" si="29"/>
        <v>29</v>
      </c>
      <c r="D115" s="98">
        <f t="shared" si="29"/>
        <v>300</v>
      </c>
      <c r="E115" s="99">
        <f t="shared" si="29"/>
        <v>30</v>
      </c>
      <c r="F115" s="98">
        <f t="shared" si="29"/>
        <v>300</v>
      </c>
      <c r="G115" s="99">
        <f t="shared" si="29"/>
        <v>0</v>
      </c>
      <c r="H115" s="98">
        <f t="shared" si="29"/>
        <v>0</v>
      </c>
      <c r="I115" s="99">
        <f t="shared" si="29"/>
        <v>0</v>
      </c>
      <c r="J115" s="98">
        <f t="shared" si="29"/>
        <v>0</v>
      </c>
      <c r="K115" s="99">
        <f t="shared" si="29"/>
        <v>0</v>
      </c>
      <c r="L115" s="98">
        <f t="shared" si="29"/>
        <v>0</v>
      </c>
      <c r="M115" s="99">
        <f t="shared" si="29"/>
        <v>0</v>
      </c>
      <c r="N115" s="98">
        <f t="shared" si="29"/>
        <v>0</v>
      </c>
      <c r="O115" s="99">
        <f t="shared" si="29"/>
        <v>0</v>
      </c>
      <c r="P115" s="98">
        <f t="shared" si="29"/>
        <v>0</v>
      </c>
      <c r="Q115" s="99">
        <f t="shared" si="29"/>
        <v>0</v>
      </c>
      <c r="R115" s="98">
        <f t="shared" si="29"/>
        <v>0</v>
      </c>
      <c r="S115" s="99">
        <f t="shared" si="29"/>
        <v>0</v>
      </c>
      <c r="T115" s="98">
        <f t="shared" si="29"/>
        <v>0</v>
      </c>
      <c r="U115" s="99">
        <f t="shared" si="29"/>
        <v>0</v>
      </c>
      <c r="V115" s="98">
        <f t="shared" si="29"/>
        <v>0</v>
      </c>
      <c r="W115" s="99">
        <f t="shared" si="29"/>
        <v>0</v>
      </c>
      <c r="X115" s="98">
        <f t="shared" si="29"/>
        <v>300</v>
      </c>
      <c r="Y115" s="99">
        <f t="shared" si="29"/>
        <v>0</v>
      </c>
      <c r="Z115" s="98">
        <f t="shared" si="29"/>
        <v>1200</v>
      </c>
      <c r="AA115" s="99">
        <f t="shared" si="29"/>
        <v>59</v>
      </c>
    </row>
    <row r="116" spans="1:27" s="58" customFormat="1" x14ac:dyDescent="0.25">
      <c r="A116" s="176" t="s">
        <v>107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</row>
    <row r="119" spans="1:27" x14ac:dyDescent="0.25">
      <c r="A119" s="4" t="s">
        <v>108</v>
      </c>
    </row>
    <row r="120" spans="1:27" x14ac:dyDescent="0.25">
      <c r="A120" s="4" t="s">
        <v>87</v>
      </c>
    </row>
  </sheetData>
  <sheetProtection selectLockedCells="1" selectUnlockedCells="1"/>
  <mergeCells count="87">
    <mergeCell ref="A116:AA116"/>
    <mergeCell ref="B88:AA88"/>
    <mergeCell ref="B90:C90"/>
    <mergeCell ref="D90:E90"/>
    <mergeCell ref="F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1:AA1"/>
    <mergeCell ref="A2:AA2"/>
    <mergeCell ref="B6:C6"/>
    <mergeCell ref="D6:E6"/>
    <mergeCell ref="F6:G6"/>
    <mergeCell ref="H6:I6"/>
    <mergeCell ref="J6:K6"/>
    <mergeCell ref="L6:M6"/>
    <mergeCell ref="N6:O6"/>
    <mergeCell ref="P6:Q6"/>
    <mergeCell ref="Z6:AA6"/>
    <mergeCell ref="X6:Y6"/>
    <mergeCell ref="R6:S6"/>
    <mergeCell ref="T6:U6"/>
    <mergeCell ref="V6:W6"/>
    <mergeCell ref="X16:Y16"/>
    <mergeCell ref="Z16:AA16"/>
    <mergeCell ref="R16:S16"/>
    <mergeCell ref="T16:U16"/>
    <mergeCell ref="P16:Q16"/>
    <mergeCell ref="B21:C21"/>
    <mergeCell ref="D21:E21"/>
    <mergeCell ref="F21:G21"/>
    <mergeCell ref="H21:I21"/>
    <mergeCell ref="J21:K21"/>
    <mergeCell ref="B16:C16"/>
    <mergeCell ref="D16:E16"/>
    <mergeCell ref="F16:G16"/>
    <mergeCell ref="H16:I16"/>
    <mergeCell ref="J16:K16"/>
    <mergeCell ref="R21:S21"/>
    <mergeCell ref="V16:W16"/>
    <mergeCell ref="Z21:AA21"/>
    <mergeCell ref="X26:Y26"/>
    <mergeCell ref="A25:AA25"/>
    <mergeCell ref="L26:M26"/>
    <mergeCell ref="Z26:AA26"/>
    <mergeCell ref="V26:W26"/>
    <mergeCell ref="T21:U21"/>
    <mergeCell ref="V21:W21"/>
    <mergeCell ref="X21:Y21"/>
    <mergeCell ref="L21:M21"/>
    <mergeCell ref="N21:O21"/>
    <mergeCell ref="P21:Q21"/>
    <mergeCell ref="L16:M16"/>
    <mergeCell ref="N16:O16"/>
    <mergeCell ref="B26:C26"/>
    <mergeCell ref="D26:E26"/>
    <mergeCell ref="F26:G26"/>
    <mergeCell ref="H26:I26"/>
    <mergeCell ref="J26:K26"/>
    <mergeCell ref="J59:K59"/>
    <mergeCell ref="N26:O26"/>
    <mergeCell ref="P26:Q26"/>
    <mergeCell ref="R26:S26"/>
    <mergeCell ref="T26:U26"/>
    <mergeCell ref="AB26:AD26"/>
    <mergeCell ref="AB59:AD59"/>
    <mergeCell ref="A55:Y55"/>
    <mergeCell ref="B57:AA57"/>
    <mergeCell ref="V59:W59"/>
    <mergeCell ref="X59:Y59"/>
    <mergeCell ref="Z59:AA59"/>
    <mergeCell ref="L59:M59"/>
    <mergeCell ref="N59:O59"/>
    <mergeCell ref="P59:Q59"/>
    <mergeCell ref="R59:S59"/>
    <mergeCell ref="T59:U59"/>
    <mergeCell ref="B59:C59"/>
    <mergeCell ref="D59:E59"/>
    <mergeCell ref="F59:G59"/>
    <mergeCell ref="H59:I59"/>
  </mergeCells>
  <phoneticPr fontId="24" type="noConversion"/>
  <conditionalFormatting sqref="D1:D2 H1:H2 L1:L2 P1:P2 T1:T2 X1:X2 D5 H5 L5 P5 T5 X5 D14:D15 H14:H15 L14:L15 P14:P15 T14:T15 X14:X15 D20 H20 L20 D25 H25 L25 P25 T25 X25 X56 X58 D86:D87 H86:H87 L86:L87 P86:P87 T86:T87 X86:X87 L117:L65523 D117:D65544 H117:H65544 P117:P65544 T117:T65544 X117:X65544">
    <cfRule type="cellIs" dxfId="7" priority="35" stopIfTrue="1" operator="lessThan">
      <formula>0</formula>
    </cfRule>
    <cfRule type="cellIs" dxfId="6" priority="36" stopIfTrue="1" operator="greaterThanOrEqual">
      <formula>0</formula>
    </cfRule>
  </conditionalFormatting>
  <conditionalFormatting sqref="D56 H56 L56 P56 T56 D58 H58 L58 P58 T58">
    <cfRule type="cellIs" dxfId="5" priority="7" stopIfTrue="1" operator="lessThan">
      <formula>0</formula>
    </cfRule>
    <cfRule type="cellIs" dxfId="4" priority="8" stopIfTrue="1" operator="greaterThanOrEqual">
      <formula>0</formula>
    </cfRule>
  </conditionalFormatting>
  <conditionalFormatting sqref="D89 H89 L89 P89 T89">
    <cfRule type="cellIs" dxfId="3" priority="1" stopIfTrue="1" operator="lessThan">
      <formula>0</formula>
    </cfRule>
    <cfRule type="cellIs" dxfId="2" priority="2" stopIfTrue="1" operator="greaterThanOrEqual">
      <formula>0</formula>
    </cfRule>
  </conditionalFormatting>
  <conditionalFormatting sqref="X89">
    <cfRule type="cellIs" dxfId="1" priority="3" stopIfTrue="1" operator="lessThan">
      <formula>0</formula>
    </cfRule>
    <cfRule type="cellIs" dxfId="0" priority="4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26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5EC4-1F1B-4012-932C-210F1A7F0673}">
  <dimension ref="A1:E26"/>
  <sheetViews>
    <sheetView workbookViewId="0">
      <selection activeCell="A33" sqref="A33"/>
    </sheetView>
  </sheetViews>
  <sheetFormatPr defaultRowHeight="15" x14ac:dyDescent="0.25"/>
  <cols>
    <col min="1" max="1" width="75.42578125" customWidth="1"/>
  </cols>
  <sheetData>
    <row r="1" spans="1:5" ht="15.75" thickBot="1" x14ac:dyDescent="0.3"/>
    <row r="2" spans="1:5" ht="15.75" thickBot="1" x14ac:dyDescent="0.3">
      <c r="B2" s="156" t="s">
        <v>14</v>
      </c>
      <c r="C2" s="157"/>
      <c r="D2" s="156" t="s">
        <v>15</v>
      </c>
      <c r="E2" s="157"/>
    </row>
    <row r="3" spans="1:5" x14ac:dyDescent="0.25">
      <c r="A3" s="141" t="s">
        <v>74</v>
      </c>
      <c r="B3" s="9" t="s">
        <v>6</v>
      </c>
      <c r="C3" s="23" t="s">
        <v>8</v>
      </c>
      <c r="D3" s="9" t="s">
        <v>6</v>
      </c>
      <c r="E3" s="23" t="s">
        <v>8</v>
      </c>
    </row>
    <row r="4" spans="1:5" x14ac:dyDescent="0.25">
      <c r="A4" s="142" t="s">
        <v>55</v>
      </c>
      <c r="B4" s="90">
        <v>1300</v>
      </c>
      <c r="C4" s="89">
        <v>1289</v>
      </c>
      <c r="D4" s="90">
        <v>1300</v>
      </c>
      <c r="E4" s="89">
        <v>1345</v>
      </c>
    </row>
    <row r="5" spans="1:5" x14ac:dyDescent="0.25">
      <c r="A5" s="143" t="s">
        <v>56</v>
      </c>
      <c r="B5" s="95">
        <v>700</v>
      </c>
      <c r="C5" s="94">
        <v>774</v>
      </c>
      <c r="D5" s="95">
        <v>700</v>
      </c>
      <c r="E5" s="94">
        <v>747</v>
      </c>
    </row>
    <row r="6" spans="1:5" ht="15.75" thickBot="1" x14ac:dyDescent="0.3">
      <c r="A6" s="144" t="s">
        <v>19</v>
      </c>
      <c r="B6" s="98">
        <f t="shared" ref="B6:E6" si="0">SUM(B4:B5)</f>
        <v>2000</v>
      </c>
      <c r="C6" s="99">
        <f t="shared" si="0"/>
        <v>2063</v>
      </c>
      <c r="D6" s="98">
        <f t="shared" si="0"/>
        <v>2000</v>
      </c>
      <c r="E6" s="99">
        <f t="shared" si="0"/>
        <v>2092</v>
      </c>
    </row>
    <row r="7" spans="1:5" x14ac:dyDescent="0.25">
      <c r="A7" s="145" t="s">
        <v>75</v>
      </c>
      <c r="B7" s="100" t="s">
        <v>6</v>
      </c>
      <c r="C7" s="107" t="s">
        <v>8</v>
      </c>
      <c r="D7" s="102" t="s">
        <v>6</v>
      </c>
      <c r="E7" s="107" t="s">
        <v>8</v>
      </c>
    </row>
    <row r="8" spans="1:5" x14ac:dyDescent="0.25">
      <c r="A8" s="146" t="s">
        <v>57</v>
      </c>
      <c r="B8" s="109">
        <v>2600</v>
      </c>
      <c r="C8" s="110">
        <v>2578</v>
      </c>
      <c r="D8" s="109">
        <v>2600</v>
      </c>
      <c r="E8" s="110">
        <v>2690</v>
      </c>
    </row>
    <row r="9" spans="1:5" x14ac:dyDescent="0.25">
      <c r="A9" s="146" t="s">
        <v>58</v>
      </c>
      <c r="B9" s="109">
        <v>80</v>
      </c>
      <c r="C9" s="93">
        <v>86</v>
      </c>
      <c r="D9" s="109">
        <v>80</v>
      </c>
      <c r="E9" s="93">
        <v>85</v>
      </c>
    </row>
    <row r="10" spans="1:5" x14ac:dyDescent="0.25">
      <c r="A10" s="146" t="s">
        <v>59</v>
      </c>
      <c r="B10" s="109">
        <v>2600</v>
      </c>
      <c r="C10" s="110">
        <v>2578</v>
      </c>
      <c r="D10" s="109">
        <v>2600</v>
      </c>
      <c r="E10" s="110">
        <v>2690</v>
      </c>
    </row>
    <row r="11" spans="1:5" x14ac:dyDescent="0.25">
      <c r="A11" s="146" t="s">
        <v>60</v>
      </c>
      <c r="B11" s="109">
        <v>20</v>
      </c>
      <c r="C11" s="93">
        <v>0</v>
      </c>
      <c r="D11" s="109">
        <v>20</v>
      </c>
      <c r="E11" s="93">
        <v>0</v>
      </c>
    </row>
    <row r="12" spans="1:5" x14ac:dyDescent="0.25">
      <c r="A12" s="146" t="s">
        <v>61</v>
      </c>
      <c r="B12" s="109">
        <v>2600</v>
      </c>
      <c r="C12" s="110">
        <v>2578</v>
      </c>
      <c r="D12" s="109">
        <v>2600</v>
      </c>
      <c r="E12" s="110">
        <v>2690</v>
      </c>
    </row>
    <row r="13" spans="1:5" x14ac:dyDescent="0.25">
      <c r="A13" s="146" t="s">
        <v>62</v>
      </c>
      <c r="B13" s="109">
        <v>2</v>
      </c>
      <c r="C13" s="93">
        <v>0</v>
      </c>
      <c r="D13" s="109">
        <v>2</v>
      </c>
      <c r="E13" s="93">
        <v>0</v>
      </c>
    </row>
    <row r="14" spans="1:5" x14ac:dyDescent="0.25">
      <c r="A14" s="146" t="s">
        <v>54</v>
      </c>
      <c r="B14" s="109">
        <v>380</v>
      </c>
      <c r="C14" s="93">
        <v>383</v>
      </c>
      <c r="D14" s="109">
        <v>380</v>
      </c>
      <c r="E14" s="93">
        <v>380</v>
      </c>
    </row>
    <row r="15" spans="1:5" x14ac:dyDescent="0.25">
      <c r="A15" s="146" t="s">
        <v>63</v>
      </c>
      <c r="B15" s="109">
        <v>2</v>
      </c>
      <c r="C15" s="93">
        <v>0</v>
      </c>
      <c r="D15" s="109">
        <v>2</v>
      </c>
      <c r="E15" s="93">
        <v>0</v>
      </c>
    </row>
    <row r="16" spans="1:5" x14ac:dyDescent="0.25">
      <c r="A16" s="146" t="s">
        <v>64</v>
      </c>
      <c r="B16" s="109">
        <v>20</v>
      </c>
      <c r="C16" s="93">
        <v>34</v>
      </c>
      <c r="D16" s="109">
        <v>20</v>
      </c>
      <c r="E16" s="93">
        <v>27</v>
      </c>
    </row>
    <row r="17" spans="1:5" x14ac:dyDescent="0.25">
      <c r="A17" s="146" t="s">
        <v>65</v>
      </c>
      <c r="B17" s="109">
        <v>20</v>
      </c>
      <c r="C17" s="93">
        <v>0</v>
      </c>
      <c r="D17" s="109">
        <v>20</v>
      </c>
      <c r="E17" s="93">
        <v>0</v>
      </c>
    </row>
    <row r="18" spans="1:5" x14ac:dyDescent="0.25">
      <c r="A18" s="146" t="s">
        <v>77</v>
      </c>
      <c r="B18" s="109">
        <v>2600</v>
      </c>
      <c r="C18" s="110">
        <v>2578</v>
      </c>
      <c r="D18" s="109">
        <v>2600</v>
      </c>
      <c r="E18" s="110">
        <v>2690</v>
      </c>
    </row>
    <row r="19" spans="1:5" x14ac:dyDescent="0.25">
      <c r="A19" s="146" t="s">
        <v>66</v>
      </c>
      <c r="B19" s="109">
        <v>150</v>
      </c>
      <c r="C19" s="93">
        <v>146</v>
      </c>
      <c r="D19" s="109">
        <v>150</v>
      </c>
      <c r="E19" s="93">
        <v>156</v>
      </c>
    </row>
    <row r="20" spans="1:5" x14ac:dyDescent="0.25">
      <c r="A20" s="146" t="s">
        <v>67</v>
      </c>
      <c r="B20" s="109">
        <v>2600</v>
      </c>
      <c r="C20" s="110">
        <v>2578</v>
      </c>
      <c r="D20" s="109">
        <v>2600</v>
      </c>
      <c r="E20" s="110">
        <v>2690</v>
      </c>
    </row>
    <row r="21" spans="1:5" x14ac:dyDescent="0.25">
      <c r="A21" s="146" t="s">
        <v>68</v>
      </c>
      <c r="B21" s="109">
        <v>22</v>
      </c>
      <c r="C21" s="93">
        <v>21</v>
      </c>
      <c r="D21" s="109">
        <v>22</v>
      </c>
      <c r="E21" s="93">
        <v>21</v>
      </c>
    </row>
    <row r="22" spans="1:5" x14ac:dyDescent="0.25">
      <c r="A22" s="146" t="s">
        <v>69</v>
      </c>
      <c r="B22" s="109">
        <v>22</v>
      </c>
      <c r="C22" s="93">
        <v>24</v>
      </c>
      <c r="D22" s="109">
        <v>22</v>
      </c>
      <c r="E22" s="93">
        <v>22</v>
      </c>
    </row>
    <row r="23" spans="1:5" x14ac:dyDescent="0.25">
      <c r="A23" s="146" t="s">
        <v>70</v>
      </c>
      <c r="B23" s="109">
        <v>2</v>
      </c>
      <c r="C23" s="93">
        <v>0</v>
      </c>
      <c r="D23" s="109">
        <v>2</v>
      </c>
      <c r="E23" s="93">
        <v>0</v>
      </c>
    </row>
    <row r="24" spans="1:5" x14ac:dyDescent="0.25">
      <c r="A24" s="146" t="s">
        <v>71</v>
      </c>
      <c r="B24" s="109">
        <v>2</v>
      </c>
      <c r="C24" s="93">
        <v>0</v>
      </c>
      <c r="D24" s="109">
        <v>2</v>
      </c>
      <c r="E24" s="93">
        <v>0</v>
      </c>
    </row>
    <row r="25" spans="1:5" x14ac:dyDescent="0.25">
      <c r="A25" s="146" t="s">
        <v>72</v>
      </c>
      <c r="B25" s="109">
        <v>2</v>
      </c>
      <c r="C25" s="93">
        <v>0</v>
      </c>
      <c r="D25" s="109">
        <v>2</v>
      </c>
      <c r="E25" s="93">
        <v>0</v>
      </c>
    </row>
    <row r="26" spans="1:5" x14ac:dyDescent="0.25">
      <c r="A26" s="147" t="s">
        <v>73</v>
      </c>
      <c r="B26" s="124">
        <v>20</v>
      </c>
      <c r="C26" s="97">
        <v>0</v>
      </c>
      <c r="D26" s="124">
        <v>20</v>
      </c>
      <c r="E26" s="97">
        <v>0</v>
      </c>
    </row>
  </sheetData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2026</vt:lpstr>
      <vt:lpstr>Planilha3</vt:lpstr>
      <vt:lpstr>'2026'!Area_de_impressao</vt:lpstr>
      <vt:lpstr>'2026'!Titulos_de_impressao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Cunha Fonseca</dc:creator>
  <cp:keywords/>
  <dc:description/>
  <cp:lastModifiedBy>Debora Barbosa Baroni</cp:lastModifiedBy>
  <cp:revision/>
  <cp:lastPrinted>2026-06-22T11:03:01Z</cp:lastPrinted>
  <dcterms:created xsi:type="dcterms:W3CDTF">2018-06-11T18:27:08Z</dcterms:created>
  <dcterms:modified xsi:type="dcterms:W3CDTF">2026-06-22T11:03:59Z</dcterms:modified>
  <cp:category/>
  <cp:contentStatus/>
</cp:coreProperties>
</file>