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AMBULATORIOS\3-SIM JACAREÍ\Site\Conteúdo Acesso a Informação\1. Atividades e Resultados - Planilha de Produção\2025\"/>
    </mc:Choice>
  </mc:AlternateContent>
  <xr:revisionPtr revIDLastSave="0" documentId="8_{49F4C5B5-EF07-46F1-A13D-B61ED0A9A7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2" r:id="rId1"/>
  </sheets>
  <definedNames>
    <definedName name="_xlnm.Print_Area" localSheetId="0">'2025'!$A$1:$AD$118</definedName>
    <definedName name="_xlnm.Print_Titles" localSheetId="0">'2025'!$1:$3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6" i="2" l="1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A113" i="2"/>
  <c r="Z113" i="2"/>
  <c r="AA112" i="2"/>
  <c r="Z112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A109" i="2"/>
  <c r="AA110" i="2" s="1"/>
  <c r="Z109" i="2"/>
  <c r="Z110" i="2" s="1"/>
  <c r="Z104" i="2"/>
  <c r="AA104" i="2"/>
  <c r="Z105" i="2"/>
  <c r="AA105" i="2"/>
  <c r="AA106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A103" i="2"/>
  <c r="Z103" i="2"/>
  <c r="AA102" i="2"/>
  <c r="Z102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A99" i="2"/>
  <c r="Z99" i="2"/>
  <c r="AA98" i="2"/>
  <c r="Z98" i="2"/>
  <c r="AA97" i="2"/>
  <c r="Z97" i="2"/>
  <c r="AA92" i="2"/>
  <c r="AA93" i="2"/>
  <c r="AA94" i="2"/>
  <c r="Z92" i="2"/>
  <c r="Z93" i="2"/>
  <c r="Z94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A91" i="2"/>
  <c r="Z91" i="2"/>
  <c r="Z114" i="2" l="1"/>
  <c r="AA114" i="2"/>
  <c r="AA107" i="2"/>
  <c r="Z107" i="2"/>
  <c r="Z100" i="2"/>
  <c r="AA100" i="2"/>
  <c r="AA95" i="2"/>
  <c r="Z95" i="2"/>
  <c r="S19" i="2" l="1"/>
  <c r="M1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C53" i="2"/>
  <c r="B53" i="2"/>
  <c r="AA82" i="2" l="1"/>
  <c r="AD82" i="2" s="1"/>
  <c r="Z82" i="2"/>
  <c r="AC82" i="2" s="1"/>
  <c r="AA81" i="2"/>
  <c r="AD81" i="2" s="1"/>
  <c r="Z81" i="2"/>
  <c r="AC81" i="2" s="1"/>
  <c r="AA80" i="2"/>
  <c r="AD80" i="2" s="1"/>
  <c r="Z80" i="2"/>
  <c r="AC80" i="2" s="1"/>
  <c r="AA79" i="2"/>
  <c r="AD79" i="2" s="1"/>
  <c r="Z79" i="2"/>
  <c r="AC79" i="2" s="1"/>
  <c r="AA78" i="2"/>
  <c r="AD78" i="2" s="1"/>
  <c r="Z78" i="2"/>
  <c r="AC78" i="2" s="1"/>
  <c r="AA77" i="2"/>
  <c r="AD77" i="2" s="1"/>
  <c r="Z77" i="2"/>
  <c r="AC77" i="2" s="1"/>
  <c r="Z76" i="2"/>
  <c r="AC76" i="2" s="1"/>
  <c r="AA75" i="2"/>
  <c r="AD75" i="2" s="1"/>
  <c r="Z75" i="2"/>
  <c r="AC75" i="2" s="1"/>
  <c r="Z74" i="2"/>
  <c r="AC74" i="2" s="1"/>
  <c r="AA73" i="2"/>
  <c r="AD73" i="2" s="1"/>
  <c r="Z73" i="2"/>
  <c r="AC73" i="2" s="1"/>
  <c r="AA72" i="2"/>
  <c r="AD72" i="2" s="1"/>
  <c r="Z72" i="2"/>
  <c r="AC72" i="2" s="1"/>
  <c r="AA71" i="2"/>
  <c r="AD71" i="2" s="1"/>
  <c r="Z71" i="2"/>
  <c r="AC71" i="2" s="1"/>
  <c r="AA70" i="2"/>
  <c r="AD70" i="2" s="1"/>
  <c r="Z70" i="2"/>
  <c r="AC70" i="2" s="1"/>
  <c r="AA69" i="2"/>
  <c r="AD69" i="2" s="1"/>
  <c r="Z69" i="2"/>
  <c r="AC69" i="2" s="1"/>
  <c r="Z68" i="2"/>
  <c r="AC68" i="2" s="1"/>
  <c r="AA67" i="2"/>
  <c r="AD67" i="2" s="1"/>
  <c r="Z67" i="2"/>
  <c r="AC67" i="2" s="1"/>
  <c r="Z66" i="2"/>
  <c r="AC66" i="2" s="1"/>
  <c r="AA65" i="2"/>
  <c r="AD65" i="2" s="1"/>
  <c r="Z65" i="2"/>
  <c r="AC65" i="2" s="1"/>
  <c r="Z64" i="2"/>
  <c r="AC64" i="2" s="1"/>
  <c r="AA61" i="2"/>
  <c r="AD61" i="2" s="1"/>
  <c r="Z61" i="2"/>
  <c r="AC61" i="2" s="1"/>
  <c r="AA60" i="2"/>
  <c r="Z60" i="2"/>
  <c r="AA51" i="2"/>
  <c r="AD51" i="2" s="1"/>
  <c r="Z51" i="2"/>
  <c r="AC51" i="2" s="1"/>
  <c r="AA50" i="2"/>
  <c r="AD50" i="2" s="1"/>
  <c r="Z50" i="2"/>
  <c r="AC50" i="2" s="1"/>
  <c r="Z49" i="2"/>
  <c r="AC49" i="2" s="1"/>
  <c r="Z48" i="2"/>
  <c r="AC48" i="2" s="1"/>
  <c r="AA47" i="2"/>
  <c r="AD47" i="2" s="1"/>
  <c r="Z47" i="2"/>
  <c r="AC47" i="2" s="1"/>
  <c r="AA46" i="2"/>
  <c r="AD46" i="2" s="1"/>
  <c r="Z46" i="2"/>
  <c r="AC46" i="2" s="1"/>
  <c r="AA45" i="2"/>
  <c r="AD45" i="2" s="1"/>
  <c r="Z45" i="2"/>
  <c r="AC45" i="2" s="1"/>
  <c r="AA44" i="2"/>
  <c r="AD44" i="2" s="1"/>
  <c r="Z44" i="2"/>
  <c r="AC44" i="2" s="1"/>
  <c r="AA43" i="2"/>
  <c r="AD43" i="2" s="1"/>
  <c r="Z43" i="2"/>
  <c r="AC43" i="2" s="1"/>
  <c r="AA42" i="2"/>
  <c r="AD42" i="2" s="1"/>
  <c r="Z42" i="2"/>
  <c r="AC42" i="2" s="1"/>
  <c r="AA41" i="2"/>
  <c r="AD41" i="2" s="1"/>
  <c r="Z41" i="2"/>
  <c r="AC41" i="2" s="1"/>
  <c r="AA40" i="2"/>
  <c r="AD40" i="2" s="1"/>
  <c r="Z40" i="2"/>
  <c r="AC40" i="2" s="1"/>
  <c r="AA39" i="2"/>
  <c r="AD39" i="2" s="1"/>
  <c r="Z39" i="2"/>
  <c r="AC39" i="2" s="1"/>
  <c r="AA38" i="2"/>
  <c r="AD38" i="2" s="1"/>
  <c r="Z38" i="2"/>
  <c r="AC38" i="2" s="1"/>
  <c r="AA37" i="2"/>
  <c r="AD37" i="2" s="1"/>
  <c r="Z37" i="2"/>
  <c r="AC37" i="2" s="1"/>
  <c r="AA36" i="2"/>
  <c r="AD36" i="2" s="1"/>
  <c r="Z36" i="2"/>
  <c r="AC36" i="2" s="1"/>
  <c r="AA35" i="2"/>
  <c r="AD35" i="2" s="1"/>
  <c r="Z35" i="2"/>
  <c r="AC35" i="2" s="1"/>
  <c r="AA34" i="2"/>
  <c r="AD34" i="2" s="1"/>
  <c r="Z34" i="2"/>
  <c r="AC34" i="2" s="1"/>
  <c r="AA33" i="2"/>
  <c r="AD33" i="2" s="1"/>
  <c r="Z33" i="2"/>
  <c r="AC33" i="2" s="1"/>
  <c r="AA32" i="2"/>
  <c r="AD32" i="2" s="1"/>
  <c r="Z32" i="2"/>
  <c r="AC32" i="2" s="1"/>
  <c r="AA31" i="2"/>
  <c r="AD31" i="2" s="1"/>
  <c r="Z31" i="2"/>
  <c r="AC31" i="2" s="1"/>
  <c r="AA30" i="2"/>
  <c r="AD30" i="2" s="1"/>
  <c r="Z30" i="2"/>
  <c r="AC30" i="2" s="1"/>
  <c r="AA29" i="2"/>
  <c r="AD29" i="2" s="1"/>
  <c r="Z29" i="2"/>
  <c r="AC29" i="2" s="1"/>
  <c r="AA28" i="2"/>
  <c r="Z28" i="2"/>
  <c r="AA23" i="2"/>
  <c r="Z23" i="2"/>
  <c r="AA18" i="2"/>
  <c r="Z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AA12" i="2"/>
  <c r="Z12" i="2"/>
  <c r="AA11" i="2"/>
  <c r="Z11" i="2"/>
  <c r="Z9" i="2"/>
  <c r="AA9" i="2"/>
  <c r="AA8" i="2"/>
  <c r="Z8" i="2"/>
  <c r="E76" i="2"/>
  <c r="E74" i="2"/>
  <c r="E68" i="2"/>
  <c r="E66" i="2"/>
  <c r="E64" i="2"/>
  <c r="E49" i="2"/>
  <c r="AA49" i="2" s="1"/>
  <c r="AD49" i="2" s="1"/>
  <c r="E48" i="2"/>
  <c r="C76" i="2"/>
  <c r="C74" i="2"/>
  <c r="C68" i="2"/>
  <c r="C66" i="2"/>
  <c r="C64" i="2"/>
  <c r="AA74" i="2" l="1"/>
  <c r="AD74" i="2" s="1"/>
  <c r="AA48" i="2"/>
  <c r="AD48" i="2" s="1"/>
  <c r="E53" i="2"/>
  <c r="AD60" i="2"/>
  <c r="AC60" i="2"/>
  <c r="AC83" i="2" s="1"/>
  <c r="AC28" i="2"/>
  <c r="AC52" i="2" s="1"/>
  <c r="Z53" i="2"/>
  <c r="AD28" i="2"/>
  <c r="AD52" i="2" s="1"/>
  <c r="AA53" i="2"/>
  <c r="AA66" i="2"/>
  <c r="AD66" i="2" s="1"/>
  <c r="AA76" i="2"/>
  <c r="AD76" i="2" s="1"/>
  <c r="AA64" i="2"/>
  <c r="AD64" i="2" s="1"/>
  <c r="AA68" i="2"/>
  <c r="AD68" i="2" s="1"/>
  <c r="Z13" i="2"/>
  <c r="AA13" i="2"/>
  <c r="S83" i="2"/>
  <c r="P62" i="2"/>
  <c r="P84" i="2" s="1"/>
  <c r="B13" i="2"/>
  <c r="Y83" i="2"/>
  <c r="X83" i="2"/>
  <c r="W83" i="2"/>
  <c r="V83" i="2"/>
  <c r="U83" i="2"/>
  <c r="T8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Y62" i="2"/>
  <c r="Y84" i="2" s="1"/>
  <c r="X62" i="2"/>
  <c r="X84" i="2" s="1"/>
  <c r="W62" i="2"/>
  <c r="W84" i="2" s="1"/>
  <c r="V62" i="2"/>
  <c r="V84" i="2" s="1"/>
  <c r="U62" i="2"/>
  <c r="U84" i="2" s="1"/>
  <c r="T62" i="2"/>
  <c r="T84" i="2" s="1"/>
  <c r="S62" i="2"/>
  <c r="S84" i="2" s="1"/>
  <c r="R62" i="2"/>
  <c r="R84" i="2" s="1"/>
  <c r="Q62" i="2"/>
  <c r="Q84" i="2" s="1"/>
  <c r="O62" i="2"/>
  <c r="O84" i="2" s="1"/>
  <c r="N62" i="2"/>
  <c r="N84" i="2" s="1"/>
  <c r="M62" i="2"/>
  <c r="M84" i="2" s="1"/>
  <c r="L62" i="2"/>
  <c r="L84" i="2" s="1"/>
  <c r="K62" i="2"/>
  <c r="K84" i="2" s="1"/>
  <c r="J62" i="2"/>
  <c r="J84" i="2" s="1"/>
  <c r="I62" i="2"/>
  <c r="I84" i="2" s="1"/>
  <c r="H62" i="2"/>
  <c r="H84" i="2" s="1"/>
  <c r="G62" i="2"/>
  <c r="G84" i="2" s="1"/>
  <c r="F62" i="2"/>
  <c r="F84" i="2" s="1"/>
  <c r="E62" i="2"/>
  <c r="E84" i="2" s="1"/>
  <c r="D62" i="2"/>
  <c r="D84" i="2" s="1"/>
  <c r="C62" i="2"/>
  <c r="C84" i="2" s="1"/>
  <c r="B62" i="2"/>
  <c r="B84" i="2" s="1"/>
  <c r="AD83" i="2" l="1"/>
  <c r="Q83" i="2"/>
  <c r="Z83" i="2"/>
  <c r="Z62" i="2" l="1"/>
  <c r="Z84" i="2" s="1"/>
  <c r="AA83" i="2"/>
  <c r="AA62" i="2"/>
  <c r="AA84" i="2" s="1"/>
  <c r="Y52" i="2" l="1"/>
  <c r="X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Z24" i="2"/>
  <c r="I24" i="2"/>
  <c r="Y19" i="2"/>
  <c r="X19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A19" i="2"/>
  <c r="Z19" i="2"/>
  <c r="W52" i="2" l="1"/>
  <c r="AA24" i="2"/>
  <c r="Z52" i="2"/>
  <c r="AA52" i="2"/>
</calcChain>
</file>

<file path=xl/sharedStrings.xml><?xml version="1.0" encoding="utf-8"?>
<sst xmlns="http://schemas.openxmlformats.org/spreadsheetml/2006/main" count="509" uniqueCount="108">
  <si>
    <t>Acompanhamento Contrato de Gestão SIM - Serviço Integrado de Medicina - 2025</t>
  </si>
  <si>
    <t>Metas x Realizado</t>
  </si>
  <si>
    <t>ATENDIMENTO AMBULATORIAL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</si>
  <si>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</si>
  <si>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</si>
  <si>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</si>
  <si>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</si>
  <si>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</si>
  <si>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</si>
  <si>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</si>
  <si>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</si>
  <si>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</si>
  <si>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</si>
  <si>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</si>
  <si>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</si>
  <si>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2025</t>
  </si>
  <si>
    <t>CONSULTA MÉDICA - PRESENCIAL</t>
  </si>
  <si>
    <t>Meta</t>
  </si>
  <si>
    <t>Realiz.</t>
  </si>
  <si>
    <t>Primeira Consulta</t>
  </si>
  <si>
    <t>Interconsulta + Subsequente</t>
  </si>
  <si>
    <t>TELEMEDICINA</t>
  </si>
  <si>
    <t>Disp.</t>
  </si>
  <si>
    <t>Teleconsultoria¹</t>
  </si>
  <si>
    <t>Teleconsulta</t>
  </si>
  <si>
    <t>TOTAL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</si>
  <si>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</si>
  <si>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CONSULTA NÃO MÉDICA</t>
  </si>
  <si>
    <t>Consulta Não Médica</t>
  </si>
  <si>
    <t>CIRURGIA AMBULATORIAL</t>
  </si>
  <si>
    <t>Cirurgia Menor Ambulatorial (CMA)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</si>
  <si>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</si>
  <si>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PONTUAÇÃO TOTAL 2025</t>
  </si>
  <si>
    <t>PROCEDIMENTOS / SADT</t>
  </si>
  <si>
    <t>Unit.</t>
  </si>
  <si>
    <t>BIÓPSIA MEDULA ÓSSEA</t>
  </si>
  <si>
    <t>CARIÓTIPO</t>
  </si>
  <si>
    <t>COLETA DE MIELOGRAMA</t>
  </si>
  <si>
    <t>COLONOSCOPIA/RETOSSIGMOIDECTOMIA</t>
  </si>
  <si>
    <t>CRIOTERAPIA</t>
  </si>
  <si>
    <t>DISPOSITIVO INTRA-UTERINO (DIU)</t>
  </si>
  <si>
    <t>ELETROCARDIOGRAMA</t>
  </si>
  <si>
    <t>ECOCARDIOGRAMA</t>
  </si>
  <si>
    <t>ELETROENCEFALOGRAMA</t>
  </si>
  <si>
    <t>ELETRONEUROMIOGRAFIA</t>
  </si>
  <si>
    <t>ENDOSCOPIA</t>
  </si>
  <si>
    <t>ESPIROMETRIA</t>
  </si>
  <si>
    <t>HOLTER</t>
  </si>
  <si>
    <t>IMUNOTERAPIA</t>
  </si>
  <si>
    <t>MAMOGRAFIA</t>
  </si>
  <si>
    <t>MAPA</t>
  </si>
  <si>
    <t>PRICK TEST</t>
  </si>
  <si>
    <t>PATCH TEST</t>
  </si>
  <si>
    <t>ULTRASSOM COM DOPPLER</t>
  </si>
  <si>
    <t>ULTRASSOM GERAL</t>
  </si>
  <si>
    <t>ULTRASSOM MORFOLÓGICO</t>
  </si>
  <si>
    <t>ULTRASSOM OBSTÉTRICO</t>
  </si>
  <si>
    <t>ULTRASSOM OBSTÉTRICO COM DOPPLER</t>
  </si>
  <si>
    <t>VASECTOMIA</t>
  </si>
  <si>
    <t>-</t>
  </si>
  <si>
    <t>PONTUAÇÃO MENSAL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</si>
  <si>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</si>
  <si>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LINHA CUIDADO ESPECIALIZADO EM OFTALMOLOGIA</t>
  </si>
  <si>
    <t>CONSULTAS - LINHA CUIDADO ESPECIALIZADO EM OFTALMOLOGIA</t>
  </si>
  <si>
    <t>Oftalmologia Geral</t>
  </si>
  <si>
    <t>Oftalmologia Glaucoma</t>
  </si>
  <si>
    <t>SADT - LINHA CUIDADO ESPECIALIZADO EM OFTALMOLOGIA</t>
  </si>
  <si>
    <t>BIOMIOSCROPIA DE FUNDO DE OLHO</t>
  </si>
  <si>
    <t>CAMPIMETRIA COMPUTADORIZADA OU MANUAL COM GRÁFICO (CAMPO VISUAL)</t>
  </si>
  <si>
    <t>CERATOMETRIA</t>
  </si>
  <si>
    <t>CURVA DIÁRIA DE PRESSÃO OCULAR CDPO (MEDIDAS - 6 Tonometria + 2 Paquimetria)</t>
  </si>
  <si>
    <t>FUNDOSCOPIA</t>
  </si>
  <si>
    <t>GONIOSCOPIA</t>
  </si>
  <si>
    <t>MAPEAMENTO DE RETINA</t>
  </si>
  <si>
    <t>MICROSCOPIA ESPECULAR DE CÓRNEA</t>
  </si>
  <si>
    <t>TOMOGRAFIA DE COERÊNCIA ÓPTICA (OCT)</t>
  </si>
  <si>
    <t>PAM - POTENCIAL DE ACUIDADE VISUAL</t>
  </si>
  <si>
    <t>PAQUIMETRIA ULTRASSÔNICA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</si>
  <si>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</si>
  <si>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</si>
  <si>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</si>
  <si>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</si>
  <si>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</si>
  <si>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SINEQUIÓLISE A YAG LASER</t>
  </si>
  <si>
    <t>IRIDOTOMIA A YAG LASER</t>
  </si>
  <si>
    <t>CAPSULOTOMIA A YAG LASER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</si>
  <si>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</si>
  <si>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MUTIRÃO</t>
  </si>
  <si>
    <t>SADT CARDIOLOGIA</t>
  </si>
  <si>
    <t>TESTE ERGOMÉTRICO</t>
  </si>
  <si>
    <t>OCI AVALIAÇÃO CARDIOLÓGICA</t>
  </si>
  <si>
    <t>OCI - CONSULTA CARDIOLÓGICA</t>
  </si>
  <si>
    <t>OCI - ELETROCARDIOGRAMA</t>
  </si>
  <si>
    <t>OCI - ECOCARDIOGRAMA</t>
  </si>
  <si>
    <t>OCI AVALIAÇÃO DE RETINOPATIA DIABÉTICA</t>
  </si>
  <si>
    <t>OCI - CONSULTA OFTALMOLÓGICA</t>
  </si>
  <si>
    <t>OCI - MAPEAMENTO DE RETINA</t>
  </si>
  <si>
    <t>OCI - RETINOGRAFIA COLORIDA</t>
  </si>
  <si>
    <t>OCI - BIOMICROSCOPIA</t>
  </si>
  <si>
    <t>OCI - TONOMETRIA</t>
  </si>
  <si>
    <t>OCI AVALIAÇÃO DIAGNÓSTICA EM ORTOPEDIA COM RECURSOS DE RADIOLOGIA</t>
  </si>
  <si>
    <t>OCI - CONSULTA DE ORTOPEDIA</t>
  </si>
  <si>
    <t>OCI AVALIAÇÃO DIAGNÓSTICA EM ORTOPEDIA COM RECURSOS DE RADIOLOGIA E ULTRASSONOGRAFIA</t>
  </si>
  <si>
    <t>OCI - CONSULTA DE ORTOPEDIA US</t>
  </si>
  <si>
    <t>OCI - ULTRASSOM DE ARTICULAÇÃO</t>
  </si>
  <si>
    <t>O Mutirão possui duração total de quatro meses, com início em dezembro de 2025 e prazo de flexibilização para alcançar o total das metas até março de 2026. É importante destacar que nem todos os exames previstos precisam ser obrigatoriamente realizados para que o atendimento seja contabilizado como OCI, desde que os requisitos mínimos estabelecidos no protocolo sejam cumpridos.</t>
  </si>
  <si>
    <t>Atualizado em : 26/01/2026</t>
  </si>
  <si>
    <t>Fonte: Fastmedic - Sistema de Gestão em Saúde do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</si>
</sst>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71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14" fillId="0" borderId="56" xfId="0" applyFont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12" fillId="10" borderId="59" xfId="0" applyFont="1" applyFill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12" fillId="9" borderId="71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4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41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9" xfId="0" applyNumberFormat="1" applyFont="1" applyFill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62" xfId="0" applyNumberFormat="1" applyFont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51" xfId="0" applyNumberFormat="1" applyFont="1" applyBorder="1" applyAlignment="1">
      <alignment horizontal="center" vertical="center"/>
    </xf>
    <xf numFmtId="3" fontId="14" fillId="0" borderId="50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72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3" fontId="0" fillId="0" borderId="74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vertical="center" wrapText="1"/>
    </xf>
    <xf numFmtId="0" fontId="12" fillId="9" borderId="76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41" xfId="0" applyNumberFormat="1" applyFont="1" applyFill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3" fontId="25" fillId="9" borderId="43" xfId="0" applyNumberFormat="1" applyFont="1" applyFill="1" applyBorder="1" applyAlignment="1">
      <alignment horizontal="center" vertical="center"/>
    </xf>
    <xf numFmtId="3" fontId="25" fillId="9" borderId="78" xfId="0" applyNumberFormat="1" applyFont="1" applyFill="1" applyBorder="1" applyAlignment="1">
      <alignment horizontal="center" vertical="center"/>
    </xf>
    <xf numFmtId="3" fontId="25" fillId="9" borderId="44" xfId="0" applyNumberFormat="1" applyFont="1" applyFill="1" applyBorder="1" applyAlignment="1">
      <alignment horizontal="center" vertical="center"/>
    </xf>
    <xf numFmtId="3" fontId="12" fillId="11" borderId="79" xfId="0" applyNumberFormat="1" applyFont="1" applyFill="1" applyBorder="1" applyAlignment="1">
      <alignment horizontal="center" vertical="center"/>
    </xf>
    <xf numFmtId="3" fontId="12" fillId="11" borderId="80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0" fillId="0" borderId="57" xfId="0" applyBorder="1" applyAlignment="1">
      <alignment vertical="center" wrapText="1"/>
    </xf>
    <xf numFmtId="3" fontId="0" fillId="0" borderId="81" xfId="0" applyNumberFormat="1" applyBorder="1" applyAlignment="1">
      <alignment horizontal="center" vertical="center"/>
    </xf>
    <xf numFmtId="0" fontId="21" fillId="0" borderId="82" xfId="0" applyFont="1" applyBorder="1" applyAlignment="1">
      <alignment horizontal="left" vertical="center" wrapText="1"/>
    </xf>
    <xf numFmtId="0" fontId="25" fillId="9" borderId="43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21" fillId="0" borderId="73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6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515470</xdr:colOff>
      <xdr:row>0</xdr:row>
      <xdr:rowOff>179294</xdr:rowOff>
    </xdr:from>
    <xdr:to>
      <xdr:col>29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F118"/>
  <sheetViews>
    <sheetView showGridLines="0" tabSelected="1" view="pageBreakPreview" topLeftCell="A100" zoomScale="90" zoomScaleNormal="90" zoomScaleSheetLayoutView="90" workbookViewId="0">
      <pane xSplit="1" topLeftCell="B1" activePane="topRight" state="frozen"/>
      <selection pane="topRight" activeCell="AF90" sqref="AF90"/>
    </sheetView>
  </sheetViews>
  <sheetFormatPr defaultColWidth="9" defaultRowHeight="15" x14ac:dyDescent="0.25"/>
  <cols>
    <col min="1" max="1" width="77.5703125" style="3" bestFit="1" customWidth="1"/>
    <col min="2" max="3" width="9.85546875" style="2" bestFit="1" customWidth="1"/>
    <col min="4" max="5" width="9.85546875" style="4" bestFit="1" customWidth="1"/>
    <col min="6" max="6" width="9.85546875" style="5" bestFit="1" customWidth="1"/>
    <col min="7" max="7" width="9.85546875" style="2" bestFit="1" customWidth="1"/>
    <col min="8" max="9" width="9.85546875" style="4" bestFit="1" customWidth="1"/>
    <col min="10" max="10" width="9.85546875" style="5" bestFit="1" customWidth="1"/>
    <col min="11" max="11" width="9.85546875" style="2" bestFit="1" customWidth="1"/>
    <col min="12" max="13" width="9.85546875" style="4" bestFit="1" customWidth="1"/>
    <col min="14" max="14" width="9.85546875" style="5" bestFit="1" customWidth="1"/>
    <col min="15" max="15" width="11.85546875" style="2" customWidth="1"/>
    <col min="16" max="16" width="9.85546875" style="4" bestFit="1" customWidth="1"/>
    <col min="17" max="17" width="12" style="4" customWidth="1"/>
    <col min="18" max="18" width="9.85546875" style="5" bestFit="1" customWidth="1"/>
    <col min="19" max="19" width="12" style="2" customWidth="1"/>
    <col min="20" max="21" width="9.85546875" style="4" bestFit="1" customWidth="1"/>
    <col min="22" max="22" width="9.85546875" style="5" bestFit="1" customWidth="1"/>
    <col min="23" max="23" width="9.85546875" style="2" bestFit="1" customWidth="1"/>
    <col min="24" max="25" width="9.85546875" style="4" bestFit="1" customWidth="1"/>
    <col min="26" max="26" width="11" style="5" bestFit="1" customWidth="1"/>
    <col min="27" max="27" width="12.140625" style="2" bestFit="1" customWidth="1"/>
    <col min="28" max="28" width="9.28515625" style="2" customWidth="1"/>
    <col min="29" max="30" width="11.5703125" style="2" bestFit="1" customWidth="1"/>
    <col min="31" max="35" width="9.28515625" style="2" customWidth="1"/>
    <col min="36" max="16384" width="9" style="2"/>
  </cols>
  <sheetData>
    <row r="1" spans="1:27" ht="18" customHeight="1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7" ht="18" customHeight="1" x14ac:dyDescent="0.25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1:27" ht="18" customHeight="1" x14ac:dyDescent="0.25"/>
    <row r="4" spans="1:27" ht="18" customHeight="1" x14ac:dyDescent="0.25"/>
    <row r="5" spans="1:27" ht="18" customHeight="1" thickBot="1" x14ac:dyDescent="0.3">
      <c r="A5" s="4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" customHeight="1" thickBot="1" x14ac:dyDescent="0.3">
      <c r="B6" s="169" t="s">
        <v>3</v>
      </c>
      <c r="C6" s="170"/>
      <c r="D6" s="169" t="s">
        <v>4</v>
      </c>
      <c r="E6" s="170"/>
      <c r="F6" s="151" t="s">
        <v>5</v>
      </c>
      <c r="G6" s="152"/>
      <c r="H6" s="151" t="s">
        <v>6</v>
      </c>
      <c r="I6" s="152"/>
      <c r="J6" s="151" t="s">
        <v>7</v>
      </c>
      <c r="K6" s="152"/>
      <c r="L6" s="151" t="s">
        <v>8</v>
      </c>
      <c r="M6" s="152"/>
      <c r="N6" s="151" t="s">
        <v>9</v>
      </c>
      <c r="O6" s="152"/>
      <c r="P6" s="151" t="s">
        <v>10</v>
      </c>
      <c r="Q6" s="152"/>
      <c r="R6" s="151" t="s">
        <v>11</v>
      </c>
      <c r="S6" s="152"/>
      <c r="T6" s="151" t="s">
        <v>12</v>
      </c>
      <c r="U6" s="152"/>
      <c r="V6" s="151" t="s">
        <v>13</v>
      </c>
      <c r="W6" s="152"/>
      <c r="X6" s="151" t="s">
        <v>14</v>
      </c>
      <c r="Y6" s="152"/>
      <c r="Z6" s="151" t="s">
        <v>15</v>
      </c>
      <c r="AA6" s="152"/>
    </row>
    <row r="7" spans="1:27" s="12" customFormat="1" x14ac:dyDescent="0.25">
      <c r="A7" s="70" t="s">
        <v>16</v>
      </c>
      <c r="B7" s="84" t="s">
        <v>17</v>
      </c>
      <c r="C7" s="69" t="s">
        <v>18</v>
      </c>
      <c r="D7" s="84" t="s">
        <v>17</v>
      </c>
      <c r="E7" s="69" t="s">
        <v>18</v>
      </c>
      <c r="F7" s="84" t="s">
        <v>17</v>
      </c>
      <c r="G7" s="69" t="s">
        <v>18</v>
      </c>
      <c r="H7" s="84" t="s">
        <v>17</v>
      </c>
      <c r="I7" s="69" t="s">
        <v>18</v>
      </c>
      <c r="J7" s="84" t="s">
        <v>17</v>
      </c>
      <c r="K7" s="69" t="s">
        <v>18</v>
      </c>
      <c r="L7" s="84" t="s">
        <v>17</v>
      </c>
      <c r="M7" s="69" t="s">
        <v>18</v>
      </c>
      <c r="N7" s="84" t="s">
        <v>17</v>
      </c>
      <c r="O7" s="69" t="s">
        <v>18</v>
      </c>
      <c r="P7" s="84" t="s">
        <v>17</v>
      </c>
      <c r="Q7" s="69" t="s">
        <v>18</v>
      </c>
      <c r="R7" s="84" t="s">
        <v>17</v>
      </c>
      <c r="S7" s="69" t="s">
        <v>18</v>
      </c>
      <c r="T7" s="84" t="s">
        <v>17</v>
      </c>
      <c r="U7" s="69" t="s">
        <v>18</v>
      </c>
      <c r="V7" s="84" t="s">
        <v>17</v>
      </c>
      <c r="W7" s="69" t="s">
        <v>18</v>
      </c>
      <c r="X7" s="84" t="s">
        <v>17</v>
      </c>
      <c r="Y7" s="69" t="s">
        <v>18</v>
      </c>
      <c r="Z7" s="84" t="s">
        <v>17</v>
      </c>
      <c r="AA7" s="69" t="s">
        <v>18</v>
      </c>
    </row>
    <row r="8" spans="1:27" ht="18" customHeight="1" x14ac:dyDescent="0.25">
      <c r="A8" s="71" t="s">
        <v>19</v>
      </c>
      <c r="B8" s="76">
        <v>3535</v>
      </c>
      <c r="C8" s="77">
        <v>1641</v>
      </c>
      <c r="D8" s="76">
        <v>3535</v>
      </c>
      <c r="E8" s="77">
        <v>2468</v>
      </c>
      <c r="F8" s="76">
        <v>3535</v>
      </c>
      <c r="G8" s="77">
        <v>3214</v>
      </c>
      <c r="H8" s="76">
        <v>3535</v>
      </c>
      <c r="I8" s="77">
        <v>2908</v>
      </c>
      <c r="J8" s="76">
        <v>3535</v>
      </c>
      <c r="K8" s="77">
        <v>2493</v>
      </c>
      <c r="L8" s="76">
        <v>3535</v>
      </c>
      <c r="M8" s="77">
        <v>2225</v>
      </c>
      <c r="N8" s="76">
        <v>3535</v>
      </c>
      <c r="O8" s="77">
        <v>2341</v>
      </c>
      <c r="P8" s="76">
        <v>3535</v>
      </c>
      <c r="Q8" s="77">
        <v>1926</v>
      </c>
      <c r="R8" s="76">
        <v>3535</v>
      </c>
      <c r="S8" s="77">
        <v>1983</v>
      </c>
      <c r="T8" s="76">
        <v>3535</v>
      </c>
      <c r="U8" s="77">
        <v>2137</v>
      </c>
      <c r="V8" s="76">
        <v>3535</v>
      </c>
      <c r="W8" s="77">
        <v>1513</v>
      </c>
      <c r="X8" s="76">
        <v>3535</v>
      </c>
      <c r="Y8" s="77">
        <v>1450</v>
      </c>
      <c r="Z8" s="76">
        <f>SUMIF($B$7:$Y$7,Z$7,$B8:$Y8)</f>
        <v>42420</v>
      </c>
      <c r="AA8" s="77">
        <f>SUMIF($B$7:$Y$7,AA$7,$B8:$Y8)</f>
        <v>26299</v>
      </c>
    </row>
    <row r="9" spans="1:27" ht="18" customHeight="1" x14ac:dyDescent="0.25">
      <c r="A9" s="72" t="s">
        <v>20</v>
      </c>
      <c r="B9" s="78">
        <v>4765</v>
      </c>
      <c r="C9" s="79">
        <v>5888</v>
      </c>
      <c r="D9" s="78">
        <v>4765</v>
      </c>
      <c r="E9" s="79">
        <v>5842</v>
      </c>
      <c r="F9" s="78">
        <v>4765</v>
      </c>
      <c r="G9" s="79">
        <v>5714</v>
      </c>
      <c r="H9" s="78">
        <v>4765</v>
      </c>
      <c r="I9" s="79">
        <v>6164</v>
      </c>
      <c r="J9" s="78">
        <v>4765</v>
      </c>
      <c r="K9" s="79">
        <v>5978</v>
      </c>
      <c r="L9" s="78">
        <v>4765</v>
      </c>
      <c r="M9" s="79">
        <v>5978</v>
      </c>
      <c r="N9" s="78">
        <v>4765</v>
      </c>
      <c r="O9" s="79">
        <v>7225</v>
      </c>
      <c r="P9" s="78">
        <v>4765</v>
      </c>
      <c r="Q9" s="79">
        <v>6537</v>
      </c>
      <c r="R9" s="78">
        <v>4765</v>
      </c>
      <c r="S9" s="79">
        <v>6631</v>
      </c>
      <c r="T9" s="78">
        <v>4765</v>
      </c>
      <c r="U9" s="79">
        <v>7318</v>
      </c>
      <c r="V9" s="78">
        <v>4765</v>
      </c>
      <c r="W9" s="79">
        <v>6360</v>
      </c>
      <c r="X9" s="78">
        <v>4765</v>
      </c>
      <c r="Y9" s="79">
        <v>6587</v>
      </c>
      <c r="Z9" s="76">
        <f>SUMIF($B$7:$Y$7,Z$7,$B9:$Y9)</f>
        <v>57180</v>
      </c>
      <c r="AA9" s="77">
        <f>SUMIF($B$7:$Y$7,AA$7,$B9:$Y9)</f>
        <v>76222</v>
      </c>
    </row>
    <row r="10" spans="1:27" ht="18" customHeight="1" x14ac:dyDescent="0.25">
      <c r="A10" s="73" t="s">
        <v>21</v>
      </c>
      <c r="B10" s="80" t="s">
        <v>17</v>
      </c>
      <c r="C10" s="81" t="s">
        <v>22</v>
      </c>
      <c r="D10" s="80" t="s">
        <v>17</v>
      </c>
      <c r="E10" s="81" t="s">
        <v>22</v>
      </c>
      <c r="F10" s="80" t="s">
        <v>17</v>
      </c>
      <c r="G10" s="81" t="s">
        <v>22</v>
      </c>
      <c r="H10" s="80" t="s">
        <v>17</v>
      </c>
      <c r="I10" s="81" t="s">
        <v>18</v>
      </c>
      <c r="J10" s="80" t="s">
        <v>17</v>
      </c>
      <c r="K10" s="81" t="s">
        <v>18</v>
      </c>
      <c r="L10" s="80" t="s">
        <v>17</v>
      </c>
      <c r="M10" s="81" t="s">
        <v>18</v>
      </c>
      <c r="N10" s="80" t="s">
        <v>17</v>
      </c>
      <c r="O10" s="81" t="s">
        <v>18</v>
      </c>
      <c r="P10" s="80" t="s">
        <v>17</v>
      </c>
      <c r="Q10" s="81" t="s">
        <v>18</v>
      </c>
      <c r="R10" s="80" t="s">
        <v>17</v>
      </c>
      <c r="S10" s="81" t="s">
        <v>18</v>
      </c>
      <c r="T10" s="80" t="s">
        <v>17</v>
      </c>
      <c r="U10" s="81" t="s">
        <v>18</v>
      </c>
      <c r="V10" s="80" t="s">
        <v>17</v>
      </c>
      <c r="W10" s="81" t="s">
        <v>18</v>
      </c>
      <c r="X10" s="80" t="s">
        <v>17</v>
      </c>
      <c r="Y10" s="81" t="s">
        <v>18</v>
      </c>
      <c r="Z10" s="80" t="s">
        <v>17</v>
      </c>
      <c r="AA10" s="69" t="s">
        <v>18</v>
      </c>
    </row>
    <row r="11" spans="1:27" ht="18" customHeight="1" x14ac:dyDescent="0.25">
      <c r="A11" s="74" t="s">
        <v>23</v>
      </c>
      <c r="B11" s="76">
        <v>1000</v>
      </c>
      <c r="C11" s="77">
        <v>282</v>
      </c>
      <c r="D11" s="76">
        <v>1000</v>
      </c>
      <c r="E11" s="77">
        <v>419</v>
      </c>
      <c r="F11" s="76">
        <v>1000</v>
      </c>
      <c r="G11" s="77">
        <v>408</v>
      </c>
      <c r="H11" s="76">
        <v>1000</v>
      </c>
      <c r="I11" s="77">
        <v>389</v>
      </c>
      <c r="J11" s="76">
        <v>1000</v>
      </c>
      <c r="K11" s="77">
        <v>421</v>
      </c>
      <c r="L11" s="76">
        <v>1000</v>
      </c>
      <c r="M11" s="77">
        <v>398</v>
      </c>
      <c r="N11" s="76">
        <v>1000</v>
      </c>
      <c r="O11" s="77">
        <v>307</v>
      </c>
      <c r="P11" s="76">
        <v>1000</v>
      </c>
      <c r="Q11" s="77">
        <v>358</v>
      </c>
      <c r="R11" s="76">
        <v>1000</v>
      </c>
      <c r="S11" s="77">
        <v>331</v>
      </c>
      <c r="T11" s="76">
        <v>1000</v>
      </c>
      <c r="U11" s="77">
        <v>364</v>
      </c>
      <c r="V11" s="76">
        <v>1000</v>
      </c>
      <c r="W11" s="77">
        <v>224</v>
      </c>
      <c r="X11" s="76">
        <v>1000</v>
      </c>
      <c r="Y11" s="77">
        <v>207</v>
      </c>
      <c r="Z11" s="76">
        <f t="shared" ref="Z11:AA12" si="0">SUMIF($B$7:$Y$7,Z$7,$B11:$Y11)</f>
        <v>12000</v>
      </c>
      <c r="AA11" s="77">
        <f t="shared" si="0"/>
        <v>4108</v>
      </c>
    </row>
    <row r="12" spans="1:27" ht="18" customHeight="1" x14ac:dyDescent="0.25">
      <c r="A12" s="74" t="s">
        <v>24</v>
      </c>
      <c r="B12" s="78"/>
      <c r="C12" s="79">
        <v>0</v>
      </c>
      <c r="D12" s="78"/>
      <c r="E12" s="79">
        <v>0</v>
      </c>
      <c r="F12" s="78"/>
      <c r="G12" s="79">
        <v>0</v>
      </c>
      <c r="H12" s="78"/>
      <c r="I12" s="79"/>
      <c r="J12" s="78"/>
      <c r="K12" s="79"/>
      <c r="L12" s="78"/>
      <c r="M12" s="79"/>
      <c r="N12" s="78"/>
      <c r="O12" s="79"/>
      <c r="P12" s="78"/>
      <c r="Q12" s="79"/>
      <c r="R12" s="78"/>
      <c r="S12" s="79"/>
      <c r="T12" s="78"/>
      <c r="U12" s="79"/>
      <c r="V12" s="78"/>
      <c r="W12" s="79"/>
      <c r="X12" s="78"/>
      <c r="Y12" s="79"/>
      <c r="Z12" s="78">
        <f t="shared" si="0"/>
        <v>0</v>
      </c>
      <c r="AA12" s="79">
        <f t="shared" si="0"/>
        <v>0</v>
      </c>
    </row>
    <row r="13" spans="1:27" ht="18" customHeight="1" thickBot="1" x14ac:dyDescent="0.3">
      <c r="A13" s="75" t="s">
        <v>25</v>
      </c>
      <c r="B13" s="82">
        <f>SUM(B8:B12)</f>
        <v>9300</v>
      </c>
      <c r="C13" s="83">
        <f t="shared" ref="C13:AA13" si="1">SUM(C8:C12)</f>
        <v>7811</v>
      </c>
      <c r="D13" s="82">
        <f t="shared" si="1"/>
        <v>9300</v>
      </c>
      <c r="E13" s="83">
        <f t="shared" si="1"/>
        <v>8729</v>
      </c>
      <c r="F13" s="82">
        <f t="shared" si="1"/>
        <v>9300</v>
      </c>
      <c r="G13" s="83">
        <f t="shared" si="1"/>
        <v>9336</v>
      </c>
      <c r="H13" s="82">
        <f t="shared" si="1"/>
        <v>9300</v>
      </c>
      <c r="I13" s="83">
        <f t="shared" si="1"/>
        <v>9461</v>
      </c>
      <c r="J13" s="82">
        <f t="shared" si="1"/>
        <v>9300</v>
      </c>
      <c r="K13" s="83">
        <f t="shared" si="1"/>
        <v>8892</v>
      </c>
      <c r="L13" s="82">
        <f t="shared" si="1"/>
        <v>9300</v>
      </c>
      <c r="M13" s="83">
        <f>SUM(M8:M12)</f>
        <v>8601</v>
      </c>
      <c r="N13" s="82">
        <f t="shared" si="1"/>
        <v>9300</v>
      </c>
      <c r="O13" s="83">
        <f t="shared" si="1"/>
        <v>9873</v>
      </c>
      <c r="P13" s="82">
        <f t="shared" si="1"/>
        <v>9300</v>
      </c>
      <c r="Q13" s="83">
        <f t="shared" si="1"/>
        <v>8821</v>
      </c>
      <c r="R13" s="82">
        <f t="shared" si="1"/>
        <v>9300</v>
      </c>
      <c r="S13" s="83">
        <f t="shared" si="1"/>
        <v>8945</v>
      </c>
      <c r="T13" s="82">
        <f t="shared" si="1"/>
        <v>9300</v>
      </c>
      <c r="U13" s="83">
        <f t="shared" si="1"/>
        <v>9819</v>
      </c>
      <c r="V13" s="82">
        <f t="shared" si="1"/>
        <v>9300</v>
      </c>
      <c r="W13" s="83">
        <f t="shared" si="1"/>
        <v>8097</v>
      </c>
      <c r="X13" s="82">
        <f t="shared" si="1"/>
        <v>9300</v>
      </c>
      <c r="Y13" s="83">
        <f t="shared" si="1"/>
        <v>8244</v>
      </c>
      <c r="Z13" s="82">
        <f t="shared" si="1"/>
        <v>111600</v>
      </c>
      <c r="AA13" s="83">
        <f t="shared" si="1"/>
        <v>106629</v>
      </c>
    </row>
    <row r="14" spans="1:27" ht="18" customHeight="1" x14ac:dyDescent="0.25">
      <c r="A14" s="21" t="s">
        <v>26</v>
      </c>
      <c r="X14" s="141"/>
      <c r="Y14" s="141"/>
    </row>
    <row r="15" spans="1:27" ht="18" customHeight="1" thickBot="1" x14ac:dyDescent="0.3">
      <c r="A15" s="21"/>
    </row>
    <row r="16" spans="1:27" ht="18" customHeight="1" thickBot="1" x14ac:dyDescent="0.3">
      <c r="B16" s="165" t="s">
        <v>3</v>
      </c>
      <c r="C16" s="163"/>
      <c r="D16" s="162" t="s">
        <v>4</v>
      </c>
      <c r="E16" s="163"/>
      <c r="F16" s="162" t="s">
        <v>5</v>
      </c>
      <c r="G16" s="163"/>
      <c r="H16" s="162" t="s">
        <v>6</v>
      </c>
      <c r="I16" s="163"/>
      <c r="J16" s="162" t="s">
        <v>7</v>
      </c>
      <c r="K16" s="163"/>
      <c r="L16" s="162" t="s">
        <v>8</v>
      </c>
      <c r="M16" s="163"/>
      <c r="N16" s="162" t="s">
        <v>9</v>
      </c>
      <c r="O16" s="163"/>
      <c r="P16" s="162" t="s">
        <v>10</v>
      </c>
      <c r="Q16" s="163"/>
      <c r="R16" s="158" t="s">
        <v>11</v>
      </c>
      <c r="S16" s="164"/>
      <c r="T16" s="158" t="s">
        <v>12</v>
      </c>
      <c r="U16" s="164"/>
      <c r="V16" s="158" t="s">
        <v>13</v>
      </c>
      <c r="W16" s="164"/>
      <c r="X16" s="158" t="s">
        <v>14</v>
      </c>
      <c r="Y16" s="153"/>
      <c r="Z16" s="151" t="s">
        <v>15</v>
      </c>
      <c r="AA16" s="152"/>
    </row>
    <row r="17" spans="1:30" ht="18" customHeight="1" x14ac:dyDescent="0.25">
      <c r="A17" s="22" t="s">
        <v>27</v>
      </c>
      <c r="B17" s="9" t="s">
        <v>17</v>
      </c>
      <c r="C17" s="23" t="s">
        <v>18</v>
      </c>
      <c r="D17" s="9" t="s">
        <v>17</v>
      </c>
      <c r="E17" s="23" t="s">
        <v>18</v>
      </c>
      <c r="F17" s="9" t="s">
        <v>17</v>
      </c>
      <c r="G17" s="23" t="s">
        <v>18</v>
      </c>
      <c r="H17" s="9" t="s">
        <v>17</v>
      </c>
      <c r="I17" s="23" t="s">
        <v>18</v>
      </c>
      <c r="J17" s="9" t="s">
        <v>17</v>
      </c>
      <c r="K17" s="23" t="s">
        <v>18</v>
      </c>
      <c r="L17" s="9" t="s">
        <v>17</v>
      </c>
      <c r="M17" s="23" t="s">
        <v>18</v>
      </c>
      <c r="N17" s="9" t="s">
        <v>17</v>
      </c>
      <c r="O17" s="23" t="s">
        <v>18</v>
      </c>
      <c r="P17" s="9" t="s">
        <v>17</v>
      </c>
      <c r="Q17" s="23" t="s">
        <v>18</v>
      </c>
      <c r="R17" s="24" t="s">
        <v>17</v>
      </c>
      <c r="S17" s="25" t="s">
        <v>18</v>
      </c>
      <c r="T17" s="24" t="s">
        <v>17</v>
      </c>
      <c r="U17" s="25" t="s">
        <v>18</v>
      </c>
      <c r="V17" s="24" t="s">
        <v>17</v>
      </c>
      <c r="W17" s="25" t="s">
        <v>18</v>
      </c>
      <c r="X17" s="24" t="s">
        <v>17</v>
      </c>
      <c r="Y17" s="26" t="s">
        <v>18</v>
      </c>
      <c r="Z17" s="27" t="s">
        <v>17</v>
      </c>
      <c r="AA17" s="28" t="s">
        <v>18</v>
      </c>
    </row>
    <row r="18" spans="1:30" ht="18" customHeight="1" x14ac:dyDescent="0.25">
      <c r="A18" s="29" t="s">
        <v>28</v>
      </c>
      <c r="B18" s="30">
        <v>800</v>
      </c>
      <c r="C18" s="31">
        <v>826</v>
      </c>
      <c r="D18" s="30">
        <v>800</v>
      </c>
      <c r="E18" s="31">
        <v>676</v>
      </c>
      <c r="F18" s="30">
        <v>800</v>
      </c>
      <c r="G18" s="31">
        <v>666</v>
      </c>
      <c r="H18" s="30">
        <v>800</v>
      </c>
      <c r="I18" s="31">
        <v>1111</v>
      </c>
      <c r="J18" s="30">
        <v>800</v>
      </c>
      <c r="K18" s="31">
        <v>843</v>
      </c>
      <c r="L18" s="30">
        <v>800</v>
      </c>
      <c r="M18" s="31">
        <v>746</v>
      </c>
      <c r="N18" s="30">
        <v>800</v>
      </c>
      <c r="O18" s="31">
        <v>1002</v>
      </c>
      <c r="P18" s="30">
        <v>800</v>
      </c>
      <c r="Q18" s="31">
        <v>748</v>
      </c>
      <c r="R18" s="30">
        <v>800</v>
      </c>
      <c r="S18" s="32">
        <v>852</v>
      </c>
      <c r="T18" s="30">
        <v>800</v>
      </c>
      <c r="U18" s="32">
        <v>811</v>
      </c>
      <c r="V18" s="30">
        <v>800</v>
      </c>
      <c r="W18" s="32">
        <v>715</v>
      </c>
      <c r="X18" s="30">
        <v>800</v>
      </c>
      <c r="Y18" s="33">
        <v>674</v>
      </c>
      <c r="Z18" s="14">
        <f t="shared" ref="Z18:AA18" si="2">SUMIF($B$7:$Y$7,Z$7,$B18:$Y18)</f>
        <v>9600</v>
      </c>
      <c r="AA18" s="15">
        <f t="shared" si="2"/>
        <v>9670</v>
      </c>
    </row>
    <row r="19" spans="1:30" ht="18" customHeight="1" thickBot="1" x14ac:dyDescent="0.3">
      <c r="A19" s="17" t="s">
        <v>25</v>
      </c>
      <c r="B19" s="34">
        <f t="shared" ref="B19:Z19" si="3">SUM(B18:B18)</f>
        <v>800</v>
      </c>
      <c r="C19" s="35">
        <f t="shared" si="3"/>
        <v>826</v>
      </c>
      <c r="D19" s="34">
        <f t="shared" si="3"/>
        <v>800</v>
      </c>
      <c r="E19" s="35">
        <f t="shared" si="3"/>
        <v>676</v>
      </c>
      <c r="F19" s="34">
        <f t="shared" si="3"/>
        <v>800</v>
      </c>
      <c r="G19" s="35">
        <f t="shared" si="3"/>
        <v>666</v>
      </c>
      <c r="H19" s="34">
        <f t="shared" si="3"/>
        <v>800</v>
      </c>
      <c r="I19" s="35">
        <f t="shared" si="3"/>
        <v>1111</v>
      </c>
      <c r="J19" s="34">
        <f t="shared" si="3"/>
        <v>800</v>
      </c>
      <c r="K19" s="35">
        <f t="shared" si="3"/>
        <v>843</v>
      </c>
      <c r="L19" s="34">
        <f t="shared" si="3"/>
        <v>800</v>
      </c>
      <c r="M19" s="35">
        <f t="shared" si="3"/>
        <v>746</v>
      </c>
      <c r="N19" s="34">
        <f t="shared" si="3"/>
        <v>800</v>
      </c>
      <c r="O19" s="35">
        <f t="shared" si="3"/>
        <v>1002</v>
      </c>
      <c r="P19" s="34">
        <f t="shared" si="3"/>
        <v>800</v>
      </c>
      <c r="Q19" s="35">
        <f t="shared" si="3"/>
        <v>748</v>
      </c>
      <c r="R19" s="18">
        <f t="shared" si="3"/>
        <v>800</v>
      </c>
      <c r="S19" s="19">
        <f t="shared" si="3"/>
        <v>852</v>
      </c>
      <c r="T19" s="18">
        <f t="shared" si="3"/>
        <v>800</v>
      </c>
      <c r="U19" s="19">
        <f t="shared" si="3"/>
        <v>811</v>
      </c>
      <c r="V19" s="18">
        <f t="shared" si="3"/>
        <v>800</v>
      </c>
      <c r="W19" s="19">
        <f>SUM(W18:W18)</f>
        <v>715</v>
      </c>
      <c r="X19" s="18">
        <f t="shared" si="3"/>
        <v>800</v>
      </c>
      <c r="Y19" s="20">
        <f t="shared" si="3"/>
        <v>674</v>
      </c>
      <c r="Z19" s="36">
        <f t="shared" si="3"/>
        <v>9600</v>
      </c>
      <c r="AA19" s="37">
        <f>SUM(AA18:AA18)</f>
        <v>9670</v>
      </c>
    </row>
    <row r="20" spans="1:30" ht="18" customHeight="1" thickBot="1" x14ac:dyDescent="0.3">
      <c r="A20" s="21"/>
      <c r="B20" s="5"/>
      <c r="C20" s="5"/>
      <c r="D20" s="38"/>
      <c r="E20" s="39"/>
      <c r="G20" s="5"/>
      <c r="H20" s="38"/>
      <c r="I20" s="39"/>
      <c r="K20" s="5"/>
      <c r="L20" s="38"/>
      <c r="M20" s="39"/>
      <c r="N20" s="2"/>
      <c r="P20" s="2"/>
      <c r="Q20" s="2"/>
      <c r="R20" s="2"/>
      <c r="T20" s="2"/>
      <c r="U20" s="2"/>
      <c r="V20" s="2"/>
      <c r="X20" s="2"/>
      <c r="Y20" s="2"/>
      <c r="Z20" s="2"/>
    </row>
    <row r="21" spans="1:30" ht="18" customHeight="1" thickBot="1" x14ac:dyDescent="0.3">
      <c r="B21" s="165" t="s">
        <v>3</v>
      </c>
      <c r="C21" s="163"/>
      <c r="D21" s="162" t="s">
        <v>4</v>
      </c>
      <c r="E21" s="163"/>
      <c r="F21" s="162" t="s">
        <v>5</v>
      </c>
      <c r="G21" s="163"/>
      <c r="H21" s="162" t="s">
        <v>6</v>
      </c>
      <c r="I21" s="163"/>
      <c r="J21" s="162" t="s">
        <v>7</v>
      </c>
      <c r="K21" s="163"/>
      <c r="L21" s="162" t="s">
        <v>8</v>
      </c>
      <c r="M21" s="163"/>
      <c r="N21" s="162" t="s">
        <v>9</v>
      </c>
      <c r="O21" s="163"/>
      <c r="P21" s="162" t="s">
        <v>10</v>
      </c>
      <c r="Q21" s="163"/>
      <c r="R21" s="158" t="s">
        <v>11</v>
      </c>
      <c r="S21" s="164"/>
      <c r="T21" s="158" t="s">
        <v>12</v>
      </c>
      <c r="U21" s="164"/>
      <c r="V21" s="158" t="s">
        <v>13</v>
      </c>
      <c r="W21" s="164"/>
      <c r="X21" s="158" t="s">
        <v>14</v>
      </c>
      <c r="Y21" s="153"/>
      <c r="Z21" s="151" t="s">
        <v>15</v>
      </c>
      <c r="AA21" s="152"/>
    </row>
    <row r="22" spans="1:30" ht="18" customHeight="1" x14ac:dyDescent="0.25">
      <c r="A22" s="22" t="s">
        <v>29</v>
      </c>
      <c r="B22" s="40" t="s">
        <v>17</v>
      </c>
      <c r="C22" s="41" t="s">
        <v>18</v>
      </c>
      <c r="D22" s="40" t="s">
        <v>17</v>
      </c>
      <c r="E22" s="41" t="s">
        <v>18</v>
      </c>
      <c r="F22" s="40" t="s">
        <v>17</v>
      </c>
      <c r="G22" s="41" t="s">
        <v>18</v>
      </c>
      <c r="H22" s="40" t="s">
        <v>17</v>
      </c>
      <c r="I22" s="41" t="s">
        <v>18</v>
      </c>
      <c r="J22" s="40" t="s">
        <v>17</v>
      </c>
      <c r="K22" s="41" t="s">
        <v>18</v>
      </c>
      <c r="L22" s="42" t="s">
        <v>17</v>
      </c>
      <c r="M22" s="41" t="s">
        <v>18</v>
      </c>
      <c r="N22" s="43" t="s">
        <v>17</v>
      </c>
      <c r="O22" s="44" t="s">
        <v>18</v>
      </c>
      <c r="P22" s="45" t="s">
        <v>17</v>
      </c>
      <c r="Q22" s="41" t="s">
        <v>18</v>
      </c>
      <c r="R22" s="40" t="s">
        <v>17</v>
      </c>
      <c r="S22" s="41" t="s">
        <v>18</v>
      </c>
      <c r="T22" s="40" t="s">
        <v>17</v>
      </c>
      <c r="U22" s="41" t="s">
        <v>18</v>
      </c>
      <c r="V22" s="40" t="s">
        <v>17</v>
      </c>
      <c r="W22" s="41" t="s">
        <v>18</v>
      </c>
      <c r="X22" s="40" t="s">
        <v>17</v>
      </c>
      <c r="Y22" s="46" t="s">
        <v>18</v>
      </c>
      <c r="Z22" s="42" t="s">
        <v>17</v>
      </c>
      <c r="AA22" s="47" t="s">
        <v>18</v>
      </c>
    </row>
    <row r="23" spans="1:30" ht="18" customHeight="1" x14ac:dyDescent="0.25">
      <c r="A23" s="13" t="s">
        <v>30</v>
      </c>
      <c r="B23" s="1">
        <v>250</v>
      </c>
      <c r="C23" s="48">
        <v>374</v>
      </c>
      <c r="D23" s="1">
        <v>250</v>
      </c>
      <c r="E23" s="48">
        <v>340</v>
      </c>
      <c r="F23" s="1">
        <v>250</v>
      </c>
      <c r="G23" s="48">
        <v>306</v>
      </c>
      <c r="H23" s="1">
        <v>250</v>
      </c>
      <c r="I23" s="48">
        <v>365</v>
      </c>
      <c r="J23" s="1">
        <v>250</v>
      </c>
      <c r="K23" s="48">
        <v>375</v>
      </c>
      <c r="L23" s="1">
        <v>250</v>
      </c>
      <c r="M23" s="48">
        <v>297</v>
      </c>
      <c r="N23" s="1">
        <v>250</v>
      </c>
      <c r="O23" s="50">
        <v>319</v>
      </c>
      <c r="P23" s="1">
        <v>250</v>
      </c>
      <c r="Q23" s="48">
        <v>266</v>
      </c>
      <c r="R23" s="1">
        <v>250</v>
      </c>
      <c r="S23" s="48">
        <v>205</v>
      </c>
      <c r="T23" s="1">
        <v>250</v>
      </c>
      <c r="U23" s="48">
        <v>354</v>
      </c>
      <c r="V23" s="1">
        <v>250</v>
      </c>
      <c r="W23" s="48">
        <v>316</v>
      </c>
      <c r="X23" s="1">
        <v>250</v>
      </c>
      <c r="Y23" s="51">
        <v>323</v>
      </c>
      <c r="Z23" s="49">
        <f t="shared" ref="Z23:AA23" si="4">SUMIF($B$7:$Y$7,Z$7,$B23:$Y23)</f>
        <v>3000</v>
      </c>
      <c r="AA23" s="15">
        <f t="shared" si="4"/>
        <v>3840</v>
      </c>
    </row>
    <row r="24" spans="1:30" ht="18" customHeight="1" thickBot="1" x14ac:dyDescent="0.3">
      <c r="A24" s="17" t="s">
        <v>25</v>
      </c>
      <c r="B24" s="18">
        <f t="shared" ref="B24:AA24" si="5">SUM(B23:B23)</f>
        <v>250</v>
      </c>
      <c r="C24" s="19">
        <f t="shared" si="5"/>
        <v>374</v>
      </c>
      <c r="D24" s="18">
        <f t="shared" si="5"/>
        <v>250</v>
      </c>
      <c r="E24" s="19">
        <f t="shared" si="5"/>
        <v>340</v>
      </c>
      <c r="F24" s="18">
        <f t="shared" si="5"/>
        <v>250</v>
      </c>
      <c r="G24" s="19">
        <f t="shared" si="5"/>
        <v>306</v>
      </c>
      <c r="H24" s="18">
        <f t="shared" si="5"/>
        <v>250</v>
      </c>
      <c r="I24" s="19">
        <f t="shared" si="5"/>
        <v>365</v>
      </c>
      <c r="J24" s="18">
        <f t="shared" si="5"/>
        <v>250</v>
      </c>
      <c r="K24" s="19">
        <f t="shared" si="5"/>
        <v>375</v>
      </c>
      <c r="L24" s="36">
        <f t="shared" si="5"/>
        <v>250</v>
      </c>
      <c r="M24" s="52">
        <f t="shared" si="5"/>
        <v>297</v>
      </c>
      <c r="N24" s="18">
        <f t="shared" si="5"/>
        <v>250</v>
      </c>
      <c r="O24" s="19">
        <f t="shared" si="5"/>
        <v>319</v>
      </c>
      <c r="P24" s="18">
        <f t="shared" si="5"/>
        <v>250</v>
      </c>
      <c r="Q24" s="19">
        <f t="shared" si="5"/>
        <v>266</v>
      </c>
      <c r="R24" s="18">
        <f t="shared" si="5"/>
        <v>250</v>
      </c>
      <c r="S24" s="19">
        <f t="shared" si="5"/>
        <v>205</v>
      </c>
      <c r="T24" s="18">
        <f t="shared" si="5"/>
        <v>250</v>
      </c>
      <c r="U24" s="19">
        <f t="shared" si="5"/>
        <v>354</v>
      </c>
      <c r="V24" s="18">
        <f t="shared" si="5"/>
        <v>250</v>
      </c>
      <c r="W24" s="19">
        <f t="shared" si="5"/>
        <v>316</v>
      </c>
      <c r="X24" s="18">
        <f t="shared" si="5"/>
        <v>250</v>
      </c>
      <c r="Y24" s="20">
        <f t="shared" si="5"/>
        <v>323</v>
      </c>
      <c r="Z24" s="36">
        <f>SUM(Z23:Z23)</f>
        <v>3000</v>
      </c>
      <c r="AA24" s="37">
        <f t="shared" si="5"/>
        <v>3840</v>
      </c>
    </row>
    <row r="25" spans="1:30" ht="18" customHeight="1" thickBot="1" x14ac:dyDescent="0.3">
      <c r="A25" s="166" t="s">
        <v>31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</row>
    <row r="26" spans="1:30" ht="18" customHeight="1" thickBot="1" x14ac:dyDescent="0.3">
      <c r="B26" s="165" t="s">
        <v>3</v>
      </c>
      <c r="C26" s="163"/>
      <c r="D26" s="162" t="s">
        <v>4</v>
      </c>
      <c r="E26" s="163"/>
      <c r="F26" s="162" t="s">
        <v>5</v>
      </c>
      <c r="G26" s="163"/>
      <c r="H26" s="162" t="s">
        <v>6</v>
      </c>
      <c r="I26" s="163"/>
      <c r="J26" s="162" t="s">
        <v>7</v>
      </c>
      <c r="K26" s="163"/>
      <c r="L26" s="162" t="s">
        <v>8</v>
      </c>
      <c r="M26" s="163"/>
      <c r="N26" s="162" t="s">
        <v>9</v>
      </c>
      <c r="O26" s="163"/>
      <c r="P26" s="162" t="s">
        <v>10</v>
      </c>
      <c r="Q26" s="163"/>
      <c r="R26" s="158" t="s">
        <v>11</v>
      </c>
      <c r="S26" s="164"/>
      <c r="T26" s="158" t="s">
        <v>12</v>
      </c>
      <c r="U26" s="164"/>
      <c r="V26" s="158" t="s">
        <v>13</v>
      </c>
      <c r="W26" s="164"/>
      <c r="X26" s="158" t="s">
        <v>14</v>
      </c>
      <c r="Y26" s="153"/>
      <c r="Z26" s="167" t="s">
        <v>15</v>
      </c>
      <c r="AA26" s="168"/>
      <c r="AB26" s="145" t="s">
        <v>32</v>
      </c>
      <c r="AC26" s="146"/>
      <c r="AD26" s="147"/>
    </row>
    <row r="27" spans="1:30" ht="18" customHeight="1" x14ac:dyDescent="0.25">
      <c r="A27" s="22" t="s">
        <v>33</v>
      </c>
      <c r="B27" s="40" t="s">
        <v>17</v>
      </c>
      <c r="C27" s="41" t="s">
        <v>18</v>
      </c>
      <c r="D27" s="40" t="s">
        <v>17</v>
      </c>
      <c r="E27" s="41" t="s">
        <v>18</v>
      </c>
      <c r="F27" s="40" t="s">
        <v>17</v>
      </c>
      <c r="G27" s="41" t="s">
        <v>18</v>
      </c>
      <c r="H27" s="40" t="s">
        <v>17</v>
      </c>
      <c r="I27" s="41" t="s">
        <v>18</v>
      </c>
      <c r="J27" s="40" t="s">
        <v>17</v>
      </c>
      <c r="K27" s="41" t="s">
        <v>18</v>
      </c>
      <c r="L27" s="40" t="s">
        <v>17</v>
      </c>
      <c r="M27" s="41" t="s">
        <v>18</v>
      </c>
      <c r="N27" s="40" t="s">
        <v>17</v>
      </c>
      <c r="O27" s="41" t="s">
        <v>18</v>
      </c>
      <c r="P27" s="40" t="s">
        <v>17</v>
      </c>
      <c r="Q27" s="41" t="s">
        <v>18</v>
      </c>
      <c r="R27" s="40" t="s">
        <v>17</v>
      </c>
      <c r="S27" s="41" t="s">
        <v>18</v>
      </c>
      <c r="T27" s="40" t="s">
        <v>17</v>
      </c>
      <c r="U27" s="41" t="s">
        <v>18</v>
      </c>
      <c r="V27" s="40" t="s">
        <v>17</v>
      </c>
      <c r="W27" s="41" t="s">
        <v>18</v>
      </c>
      <c r="X27" s="40" t="s">
        <v>17</v>
      </c>
      <c r="Y27" s="46" t="s">
        <v>18</v>
      </c>
      <c r="Z27" s="53" t="s">
        <v>17</v>
      </c>
      <c r="AA27" s="54" t="s">
        <v>18</v>
      </c>
      <c r="AB27" s="111" t="s">
        <v>34</v>
      </c>
      <c r="AC27" s="112" t="s">
        <v>17</v>
      </c>
      <c r="AD27" s="117" t="s">
        <v>18</v>
      </c>
    </row>
    <row r="28" spans="1:30" ht="18" customHeight="1" x14ac:dyDescent="0.25">
      <c r="A28" s="55" t="s">
        <v>35</v>
      </c>
      <c r="B28" s="1">
        <v>1</v>
      </c>
      <c r="C28" s="48">
        <v>0</v>
      </c>
      <c r="D28" s="1">
        <v>1</v>
      </c>
      <c r="E28" s="48">
        <v>0</v>
      </c>
      <c r="F28" s="1">
        <v>1</v>
      </c>
      <c r="G28" s="48">
        <v>0</v>
      </c>
      <c r="H28" s="1">
        <v>1</v>
      </c>
      <c r="I28" s="48">
        <v>0</v>
      </c>
      <c r="J28" s="1">
        <v>1</v>
      </c>
      <c r="K28" s="48">
        <v>0</v>
      </c>
      <c r="L28" s="1">
        <v>1</v>
      </c>
      <c r="M28" s="48">
        <v>0</v>
      </c>
      <c r="N28" s="1">
        <v>1</v>
      </c>
      <c r="O28" s="48">
        <v>0</v>
      </c>
      <c r="P28" s="1">
        <v>1</v>
      </c>
      <c r="Q28" s="48">
        <v>0</v>
      </c>
      <c r="R28" s="1">
        <v>1</v>
      </c>
      <c r="S28" s="48">
        <v>0</v>
      </c>
      <c r="T28" s="1">
        <v>1</v>
      </c>
      <c r="U28" s="48">
        <v>1</v>
      </c>
      <c r="V28" s="1">
        <v>1</v>
      </c>
      <c r="W28" s="48">
        <v>8</v>
      </c>
      <c r="X28" s="1">
        <v>1</v>
      </c>
      <c r="Y28" s="51">
        <v>1</v>
      </c>
      <c r="Z28" s="14">
        <f t="shared" ref="Z28:AA51" si="6">SUMIF($B$7:$Y$7,Z$7,$B28:$Y28)</f>
        <v>12</v>
      </c>
      <c r="AA28" s="15">
        <f t="shared" si="6"/>
        <v>10</v>
      </c>
      <c r="AB28" s="113">
        <v>8</v>
      </c>
      <c r="AC28" s="114">
        <f>Z28*AB28</f>
        <v>96</v>
      </c>
      <c r="AD28" s="115">
        <f>AB28*AA28</f>
        <v>80</v>
      </c>
    </row>
    <row r="29" spans="1:30" ht="18" customHeight="1" x14ac:dyDescent="0.25">
      <c r="A29" s="55" t="s">
        <v>36</v>
      </c>
      <c r="B29" s="1">
        <v>1</v>
      </c>
      <c r="C29" s="48">
        <v>0</v>
      </c>
      <c r="D29" s="1">
        <v>1</v>
      </c>
      <c r="E29" s="48">
        <v>0</v>
      </c>
      <c r="F29" s="1">
        <v>1</v>
      </c>
      <c r="G29" s="48">
        <v>0</v>
      </c>
      <c r="H29" s="1">
        <v>1</v>
      </c>
      <c r="I29" s="48">
        <v>0</v>
      </c>
      <c r="J29" s="1">
        <v>1</v>
      </c>
      <c r="K29" s="48">
        <v>0</v>
      </c>
      <c r="L29" s="1">
        <v>1</v>
      </c>
      <c r="M29" s="48">
        <v>0</v>
      </c>
      <c r="N29" s="1">
        <v>1</v>
      </c>
      <c r="O29" s="48">
        <v>0</v>
      </c>
      <c r="P29" s="1">
        <v>1</v>
      </c>
      <c r="Q29" s="48">
        <v>0</v>
      </c>
      <c r="R29" s="1">
        <v>1</v>
      </c>
      <c r="S29" s="48">
        <v>0</v>
      </c>
      <c r="T29" s="1">
        <v>1</v>
      </c>
      <c r="U29" s="48">
        <v>0</v>
      </c>
      <c r="V29" s="1">
        <v>1</v>
      </c>
      <c r="W29" s="48">
        <v>0</v>
      </c>
      <c r="X29" s="1">
        <v>1</v>
      </c>
      <c r="Y29" s="51">
        <v>0</v>
      </c>
      <c r="Z29" s="14">
        <f t="shared" si="6"/>
        <v>12</v>
      </c>
      <c r="AA29" s="15">
        <f t="shared" si="6"/>
        <v>0</v>
      </c>
      <c r="AB29" s="113">
        <v>8</v>
      </c>
      <c r="AC29" s="114">
        <f t="shared" ref="AC29:AC51" si="7">Z29*AB29</f>
        <v>96</v>
      </c>
      <c r="AD29" s="115">
        <f t="shared" ref="AD29:AD51" si="8">AB29*AA29</f>
        <v>0</v>
      </c>
    </row>
    <row r="30" spans="1:30" ht="18" customHeight="1" x14ac:dyDescent="0.25">
      <c r="A30" s="55" t="s">
        <v>37</v>
      </c>
      <c r="B30" s="1">
        <v>1</v>
      </c>
      <c r="C30" s="48">
        <v>0</v>
      </c>
      <c r="D30" s="1">
        <v>1</v>
      </c>
      <c r="E30" s="48">
        <v>0</v>
      </c>
      <c r="F30" s="1">
        <v>1</v>
      </c>
      <c r="G30" s="48">
        <v>0</v>
      </c>
      <c r="H30" s="1">
        <v>1</v>
      </c>
      <c r="I30" s="48">
        <v>0</v>
      </c>
      <c r="J30" s="1">
        <v>1</v>
      </c>
      <c r="K30" s="48">
        <v>0</v>
      </c>
      <c r="L30" s="1">
        <v>1</v>
      </c>
      <c r="M30" s="48">
        <v>0</v>
      </c>
      <c r="N30" s="1">
        <v>1</v>
      </c>
      <c r="O30" s="48">
        <v>0</v>
      </c>
      <c r="P30" s="1">
        <v>1</v>
      </c>
      <c r="Q30" s="48">
        <v>0</v>
      </c>
      <c r="R30" s="1">
        <v>1</v>
      </c>
      <c r="S30" s="48">
        <v>0</v>
      </c>
      <c r="T30" s="1">
        <v>1</v>
      </c>
      <c r="U30" s="48">
        <v>1</v>
      </c>
      <c r="V30" s="1">
        <v>1</v>
      </c>
      <c r="W30" s="48">
        <v>1</v>
      </c>
      <c r="X30" s="1">
        <v>1</v>
      </c>
      <c r="Y30" s="51">
        <v>0</v>
      </c>
      <c r="Z30" s="14">
        <f t="shared" si="6"/>
        <v>12</v>
      </c>
      <c r="AA30" s="15">
        <f t="shared" si="6"/>
        <v>2</v>
      </c>
      <c r="AB30" s="113">
        <v>8</v>
      </c>
      <c r="AC30" s="114">
        <f t="shared" si="7"/>
        <v>96</v>
      </c>
      <c r="AD30" s="115">
        <f t="shared" si="8"/>
        <v>16</v>
      </c>
    </row>
    <row r="31" spans="1:30" ht="18" customHeight="1" x14ac:dyDescent="0.25">
      <c r="A31" s="55" t="s">
        <v>38</v>
      </c>
      <c r="B31" s="1">
        <v>20</v>
      </c>
      <c r="C31" s="48">
        <v>30</v>
      </c>
      <c r="D31" s="1">
        <v>20</v>
      </c>
      <c r="E31" s="48">
        <v>22</v>
      </c>
      <c r="F31" s="1">
        <v>20</v>
      </c>
      <c r="G31" s="48">
        <v>32</v>
      </c>
      <c r="H31" s="1">
        <v>20</v>
      </c>
      <c r="I31" s="48">
        <v>34</v>
      </c>
      <c r="J31" s="1">
        <v>20</v>
      </c>
      <c r="K31" s="48">
        <v>36</v>
      </c>
      <c r="L31" s="1">
        <v>20</v>
      </c>
      <c r="M31" s="48">
        <v>19</v>
      </c>
      <c r="N31" s="1">
        <v>20</v>
      </c>
      <c r="O31" s="48">
        <v>17</v>
      </c>
      <c r="P31" s="1">
        <v>20</v>
      </c>
      <c r="Q31" s="48">
        <v>49</v>
      </c>
      <c r="R31" s="1">
        <v>20</v>
      </c>
      <c r="S31" s="48">
        <v>2</v>
      </c>
      <c r="T31" s="1">
        <v>20</v>
      </c>
      <c r="U31" s="48">
        <v>15</v>
      </c>
      <c r="V31" s="1">
        <v>20</v>
      </c>
      <c r="W31" s="48">
        <v>17</v>
      </c>
      <c r="X31" s="1">
        <v>20</v>
      </c>
      <c r="Y31" s="51">
        <v>17</v>
      </c>
      <c r="Z31" s="14">
        <f t="shared" si="6"/>
        <v>240</v>
      </c>
      <c r="AA31" s="15">
        <f t="shared" si="6"/>
        <v>290</v>
      </c>
      <c r="AB31" s="113">
        <v>24</v>
      </c>
      <c r="AC31" s="114">
        <f t="shared" si="7"/>
        <v>5760</v>
      </c>
      <c r="AD31" s="115">
        <f t="shared" si="8"/>
        <v>6960</v>
      </c>
    </row>
    <row r="32" spans="1:30" ht="18" customHeight="1" x14ac:dyDescent="0.25">
      <c r="A32" s="55" t="s">
        <v>39</v>
      </c>
      <c r="B32" s="1">
        <v>10</v>
      </c>
      <c r="C32" s="48">
        <v>34</v>
      </c>
      <c r="D32" s="1">
        <v>10</v>
      </c>
      <c r="E32" s="48">
        <v>33</v>
      </c>
      <c r="F32" s="1">
        <v>10</v>
      </c>
      <c r="G32" s="48">
        <v>25</v>
      </c>
      <c r="H32" s="1">
        <v>10</v>
      </c>
      <c r="I32" s="48">
        <v>41</v>
      </c>
      <c r="J32" s="1">
        <v>10</v>
      </c>
      <c r="K32" s="48">
        <v>37</v>
      </c>
      <c r="L32" s="1">
        <v>10</v>
      </c>
      <c r="M32" s="48">
        <v>23</v>
      </c>
      <c r="N32" s="1">
        <v>10</v>
      </c>
      <c r="O32" s="48">
        <v>66</v>
      </c>
      <c r="P32" s="1">
        <v>10</v>
      </c>
      <c r="Q32" s="48">
        <v>41</v>
      </c>
      <c r="R32" s="1">
        <v>10</v>
      </c>
      <c r="S32" s="48">
        <v>38</v>
      </c>
      <c r="T32" s="1">
        <v>10</v>
      </c>
      <c r="U32" s="48">
        <v>29</v>
      </c>
      <c r="V32" s="1">
        <v>10</v>
      </c>
      <c r="W32" s="48">
        <v>40</v>
      </c>
      <c r="X32" s="1">
        <v>10</v>
      </c>
      <c r="Y32" s="51">
        <v>35</v>
      </c>
      <c r="Z32" s="14">
        <f t="shared" si="6"/>
        <v>120</v>
      </c>
      <c r="AA32" s="15">
        <f t="shared" si="6"/>
        <v>442</v>
      </c>
      <c r="AB32" s="113">
        <v>6</v>
      </c>
      <c r="AC32" s="114">
        <f t="shared" si="7"/>
        <v>720</v>
      </c>
      <c r="AD32" s="115">
        <f t="shared" si="8"/>
        <v>2652</v>
      </c>
    </row>
    <row r="33" spans="1:30" ht="18" customHeight="1" x14ac:dyDescent="0.25">
      <c r="A33" s="55" t="s">
        <v>40</v>
      </c>
      <c r="B33" s="1">
        <v>30</v>
      </c>
      <c r="C33" s="48">
        <v>24</v>
      </c>
      <c r="D33" s="1">
        <v>30</v>
      </c>
      <c r="E33" s="48">
        <v>18</v>
      </c>
      <c r="F33" s="1">
        <v>30</v>
      </c>
      <c r="G33" s="48">
        <v>17</v>
      </c>
      <c r="H33" s="1">
        <v>30</v>
      </c>
      <c r="I33" s="48">
        <v>24</v>
      </c>
      <c r="J33" s="1">
        <v>30</v>
      </c>
      <c r="K33" s="48">
        <v>16</v>
      </c>
      <c r="L33" s="1">
        <v>30</v>
      </c>
      <c r="M33" s="48">
        <v>21</v>
      </c>
      <c r="N33" s="1">
        <v>30</v>
      </c>
      <c r="O33" s="48">
        <v>19</v>
      </c>
      <c r="P33" s="1">
        <v>30</v>
      </c>
      <c r="Q33" s="48">
        <v>19</v>
      </c>
      <c r="R33" s="1">
        <v>30</v>
      </c>
      <c r="S33" s="48">
        <v>18</v>
      </c>
      <c r="T33" s="1">
        <v>30</v>
      </c>
      <c r="U33" s="48">
        <v>14</v>
      </c>
      <c r="V33" s="1">
        <v>30</v>
      </c>
      <c r="W33" s="48">
        <v>17</v>
      </c>
      <c r="X33" s="1">
        <v>30</v>
      </c>
      <c r="Y33" s="51">
        <v>19</v>
      </c>
      <c r="Z33" s="14">
        <f t="shared" si="6"/>
        <v>360</v>
      </c>
      <c r="AA33" s="15">
        <f t="shared" si="6"/>
        <v>226</v>
      </c>
      <c r="AB33" s="113">
        <v>9</v>
      </c>
      <c r="AC33" s="114">
        <f t="shared" si="7"/>
        <v>3240</v>
      </c>
      <c r="AD33" s="115">
        <f t="shared" si="8"/>
        <v>2034</v>
      </c>
    </row>
    <row r="34" spans="1:30" ht="18" customHeight="1" x14ac:dyDescent="0.25">
      <c r="A34" s="55" t="s">
        <v>41</v>
      </c>
      <c r="B34" s="1">
        <v>100</v>
      </c>
      <c r="C34" s="48">
        <v>162</v>
      </c>
      <c r="D34" s="1">
        <v>100</v>
      </c>
      <c r="E34" s="48">
        <v>169</v>
      </c>
      <c r="F34" s="1">
        <v>100</v>
      </c>
      <c r="G34" s="48">
        <v>91</v>
      </c>
      <c r="H34" s="1">
        <v>100</v>
      </c>
      <c r="I34" s="48">
        <v>46</v>
      </c>
      <c r="J34" s="1">
        <v>100</v>
      </c>
      <c r="K34" s="48">
        <v>116</v>
      </c>
      <c r="L34" s="1">
        <v>100</v>
      </c>
      <c r="M34" s="48">
        <v>95</v>
      </c>
      <c r="N34" s="1">
        <v>100</v>
      </c>
      <c r="O34" s="48">
        <v>115</v>
      </c>
      <c r="P34" s="1">
        <v>100</v>
      </c>
      <c r="Q34" s="48">
        <v>162</v>
      </c>
      <c r="R34" s="1">
        <v>100</v>
      </c>
      <c r="S34" s="48">
        <v>245</v>
      </c>
      <c r="T34" s="1">
        <v>100</v>
      </c>
      <c r="U34" s="48">
        <v>99</v>
      </c>
      <c r="V34" s="1">
        <v>100</v>
      </c>
      <c r="W34" s="48">
        <v>96</v>
      </c>
      <c r="X34" s="1">
        <v>100</v>
      </c>
      <c r="Y34" s="51">
        <v>59</v>
      </c>
      <c r="Z34" s="14">
        <f t="shared" si="6"/>
        <v>1200</v>
      </c>
      <c r="AA34" s="15">
        <f t="shared" si="6"/>
        <v>1455</v>
      </c>
      <c r="AB34" s="113">
        <v>1</v>
      </c>
      <c r="AC34" s="114">
        <f t="shared" si="7"/>
        <v>1200</v>
      </c>
      <c r="AD34" s="115">
        <f t="shared" si="8"/>
        <v>1455</v>
      </c>
    </row>
    <row r="35" spans="1:30" ht="18" customHeight="1" x14ac:dyDescent="0.25">
      <c r="A35" s="55" t="s">
        <v>42</v>
      </c>
      <c r="B35" s="1">
        <v>250</v>
      </c>
      <c r="C35" s="48">
        <v>217</v>
      </c>
      <c r="D35" s="1">
        <v>250</v>
      </c>
      <c r="E35" s="48">
        <v>192</v>
      </c>
      <c r="F35" s="1">
        <v>250</v>
      </c>
      <c r="G35" s="48">
        <v>242</v>
      </c>
      <c r="H35" s="1">
        <v>250</v>
      </c>
      <c r="I35" s="48">
        <v>254</v>
      </c>
      <c r="J35" s="1">
        <v>250</v>
      </c>
      <c r="K35" s="48">
        <v>254</v>
      </c>
      <c r="L35" s="1">
        <v>250</v>
      </c>
      <c r="M35" s="48">
        <v>271</v>
      </c>
      <c r="N35" s="1">
        <v>250</v>
      </c>
      <c r="O35" s="48">
        <v>182</v>
      </c>
      <c r="P35" s="1">
        <v>250</v>
      </c>
      <c r="Q35" s="48">
        <v>256</v>
      </c>
      <c r="R35" s="1">
        <v>250</v>
      </c>
      <c r="S35" s="48">
        <v>106</v>
      </c>
      <c r="T35" s="1">
        <v>250</v>
      </c>
      <c r="U35" s="48">
        <v>239</v>
      </c>
      <c r="V35" s="1">
        <v>250</v>
      </c>
      <c r="W35" s="48">
        <v>224</v>
      </c>
      <c r="X35" s="1">
        <v>250</v>
      </c>
      <c r="Y35" s="51">
        <v>220</v>
      </c>
      <c r="Z35" s="14">
        <f t="shared" si="6"/>
        <v>3000</v>
      </c>
      <c r="AA35" s="15">
        <f t="shared" si="6"/>
        <v>2657</v>
      </c>
      <c r="AB35" s="113">
        <v>7</v>
      </c>
      <c r="AC35" s="114">
        <f t="shared" si="7"/>
        <v>21000</v>
      </c>
      <c r="AD35" s="115">
        <f t="shared" si="8"/>
        <v>18599</v>
      </c>
    </row>
    <row r="36" spans="1:30" ht="18" customHeight="1" x14ac:dyDescent="0.25">
      <c r="A36" s="55" t="s">
        <v>43</v>
      </c>
      <c r="B36" s="1">
        <v>20</v>
      </c>
      <c r="C36" s="48">
        <v>41</v>
      </c>
      <c r="D36" s="1">
        <v>20</v>
      </c>
      <c r="E36" s="48">
        <v>65</v>
      </c>
      <c r="F36" s="1">
        <v>20</v>
      </c>
      <c r="G36" s="48">
        <v>71</v>
      </c>
      <c r="H36" s="1">
        <v>20</v>
      </c>
      <c r="I36" s="48">
        <v>52</v>
      </c>
      <c r="J36" s="1">
        <v>20</v>
      </c>
      <c r="K36" s="48">
        <v>56</v>
      </c>
      <c r="L36" s="1">
        <v>20</v>
      </c>
      <c r="M36" s="48">
        <v>59</v>
      </c>
      <c r="N36" s="1">
        <v>20</v>
      </c>
      <c r="O36" s="48">
        <v>108</v>
      </c>
      <c r="P36" s="1">
        <v>20</v>
      </c>
      <c r="Q36" s="48">
        <v>68</v>
      </c>
      <c r="R36" s="1">
        <v>20</v>
      </c>
      <c r="S36" s="48">
        <v>79</v>
      </c>
      <c r="T36" s="1">
        <v>20</v>
      </c>
      <c r="U36" s="48">
        <v>63</v>
      </c>
      <c r="V36" s="1">
        <v>20</v>
      </c>
      <c r="W36" s="48">
        <v>16</v>
      </c>
      <c r="X36" s="1">
        <v>20</v>
      </c>
      <c r="Y36" s="51">
        <v>23</v>
      </c>
      <c r="Z36" s="14">
        <f t="shared" si="6"/>
        <v>240</v>
      </c>
      <c r="AA36" s="15">
        <f t="shared" si="6"/>
        <v>701</v>
      </c>
      <c r="AB36" s="113">
        <v>4</v>
      </c>
      <c r="AC36" s="114">
        <f t="shared" si="7"/>
        <v>960</v>
      </c>
      <c r="AD36" s="115">
        <f t="shared" si="8"/>
        <v>2804</v>
      </c>
    </row>
    <row r="37" spans="1:30" ht="18" customHeight="1" x14ac:dyDescent="0.25">
      <c r="A37" s="55" t="s">
        <v>44</v>
      </c>
      <c r="B37" s="1">
        <v>80</v>
      </c>
      <c r="C37" s="48">
        <v>430</v>
      </c>
      <c r="D37" s="1">
        <v>80</v>
      </c>
      <c r="E37" s="48">
        <v>242</v>
      </c>
      <c r="F37" s="1">
        <v>80</v>
      </c>
      <c r="G37" s="48">
        <v>88</v>
      </c>
      <c r="H37" s="1">
        <v>80</v>
      </c>
      <c r="I37" s="48">
        <v>158</v>
      </c>
      <c r="J37" s="1">
        <v>80</v>
      </c>
      <c r="K37" s="48">
        <v>170</v>
      </c>
      <c r="L37" s="1">
        <v>80</v>
      </c>
      <c r="M37" s="48">
        <v>126</v>
      </c>
      <c r="N37" s="1">
        <v>80</v>
      </c>
      <c r="O37" s="48">
        <v>152</v>
      </c>
      <c r="P37" s="1">
        <v>80</v>
      </c>
      <c r="Q37" s="48">
        <v>0</v>
      </c>
      <c r="R37" s="1">
        <v>80</v>
      </c>
      <c r="S37" s="48">
        <v>0</v>
      </c>
      <c r="T37" s="1">
        <v>80</v>
      </c>
      <c r="U37" s="48">
        <v>86</v>
      </c>
      <c r="V37" s="1">
        <v>80</v>
      </c>
      <c r="W37" s="48">
        <v>85</v>
      </c>
      <c r="X37" s="1">
        <v>80</v>
      </c>
      <c r="Y37" s="51">
        <v>80</v>
      </c>
      <c r="Z37" s="14">
        <f t="shared" si="6"/>
        <v>960</v>
      </c>
      <c r="AA37" s="15">
        <f t="shared" si="6"/>
        <v>1617</v>
      </c>
      <c r="AB37" s="113">
        <v>2</v>
      </c>
      <c r="AC37" s="114">
        <f t="shared" si="7"/>
        <v>1920</v>
      </c>
      <c r="AD37" s="115">
        <f t="shared" si="8"/>
        <v>3234</v>
      </c>
    </row>
    <row r="38" spans="1:30" ht="18" customHeight="1" x14ac:dyDescent="0.25">
      <c r="A38" s="55" t="s">
        <v>45</v>
      </c>
      <c r="B38" s="1">
        <v>180</v>
      </c>
      <c r="C38" s="48">
        <v>53</v>
      </c>
      <c r="D38" s="1">
        <v>180</v>
      </c>
      <c r="E38" s="48">
        <v>44</v>
      </c>
      <c r="F38" s="1">
        <v>180</v>
      </c>
      <c r="G38" s="48">
        <v>75</v>
      </c>
      <c r="H38" s="1">
        <v>180</v>
      </c>
      <c r="I38" s="48">
        <v>32</v>
      </c>
      <c r="J38" s="1">
        <v>180</v>
      </c>
      <c r="K38" s="48">
        <v>61</v>
      </c>
      <c r="L38" s="1">
        <v>180</v>
      </c>
      <c r="M38" s="48">
        <v>47</v>
      </c>
      <c r="N38" s="1">
        <v>180</v>
      </c>
      <c r="O38" s="48">
        <v>31</v>
      </c>
      <c r="P38" s="1">
        <v>180</v>
      </c>
      <c r="Q38" s="48">
        <v>82</v>
      </c>
      <c r="R38" s="1">
        <v>180</v>
      </c>
      <c r="S38" s="48">
        <v>53</v>
      </c>
      <c r="T38" s="1">
        <v>180</v>
      </c>
      <c r="U38" s="48">
        <v>54</v>
      </c>
      <c r="V38" s="1">
        <v>180</v>
      </c>
      <c r="W38" s="48">
        <v>142</v>
      </c>
      <c r="X38" s="1">
        <v>180</v>
      </c>
      <c r="Y38" s="51">
        <v>143</v>
      </c>
      <c r="Z38" s="14">
        <f t="shared" si="6"/>
        <v>2160</v>
      </c>
      <c r="AA38" s="15">
        <f t="shared" si="6"/>
        <v>817</v>
      </c>
      <c r="AB38" s="113">
        <v>15</v>
      </c>
      <c r="AC38" s="114">
        <f t="shared" si="7"/>
        <v>32400</v>
      </c>
      <c r="AD38" s="115">
        <f t="shared" si="8"/>
        <v>12255</v>
      </c>
    </row>
    <row r="39" spans="1:30" ht="18" customHeight="1" x14ac:dyDescent="0.25">
      <c r="A39" s="55" t="s">
        <v>46</v>
      </c>
      <c r="B39" s="1">
        <v>50</v>
      </c>
      <c r="C39" s="48">
        <v>0</v>
      </c>
      <c r="D39" s="1">
        <v>50</v>
      </c>
      <c r="E39" s="48">
        <v>0</v>
      </c>
      <c r="F39" s="1">
        <v>50</v>
      </c>
      <c r="G39" s="48">
        <v>0</v>
      </c>
      <c r="H39" s="1">
        <v>50</v>
      </c>
      <c r="I39" s="48">
        <v>0</v>
      </c>
      <c r="J39" s="1">
        <v>50</v>
      </c>
      <c r="K39" s="48">
        <v>0</v>
      </c>
      <c r="L39" s="1">
        <v>50</v>
      </c>
      <c r="M39" s="48">
        <v>0</v>
      </c>
      <c r="N39" s="1">
        <v>50</v>
      </c>
      <c r="O39" s="48">
        <v>0</v>
      </c>
      <c r="P39" s="1">
        <v>50</v>
      </c>
      <c r="Q39" s="48">
        <v>0</v>
      </c>
      <c r="R39" s="1">
        <v>50</v>
      </c>
      <c r="S39" s="48">
        <v>0</v>
      </c>
      <c r="T39" s="1">
        <v>50</v>
      </c>
      <c r="U39" s="48">
        <v>0</v>
      </c>
      <c r="V39" s="1">
        <v>50</v>
      </c>
      <c r="W39" s="48">
        <v>0</v>
      </c>
      <c r="X39" s="1">
        <v>50</v>
      </c>
      <c r="Y39" s="51">
        <v>0</v>
      </c>
      <c r="Z39" s="14">
        <f t="shared" si="6"/>
        <v>600</v>
      </c>
      <c r="AA39" s="15">
        <f t="shared" si="6"/>
        <v>0</v>
      </c>
      <c r="AB39" s="113">
        <v>5</v>
      </c>
      <c r="AC39" s="114">
        <f t="shared" si="7"/>
        <v>3000</v>
      </c>
      <c r="AD39" s="115">
        <f t="shared" si="8"/>
        <v>0</v>
      </c>
    </row>
    <row r="40" spans="1:30" ht="18" customHeight="1" x14ac:dyDescent="0.25">
      <c r="A40" s="55" t="s">
        <v>47</v>
      </c>
      <c r="B40" s="1">
        <v>60</v>
      </c>
      <c r="C40" s="48">
        <v>26</v>
      </c>
      <c r="D40" s="1">
        <v>60</v>
      </c>
      <c r="E40" s="48">
        <v>29</v>
      </c>
      <c r="F40" s="1">
        <v>60</v>
      </c>
      <c r="G40" s="48">
        <v>25</v>
      </c>
      <c r="H40" s="1">
        <v>60</v>
      </c>
      <c r="I40" s="48">
        <v>23</v>
      </c>
      <c r="J40" s="1">
        <v>60</v>
      </c>
      <c r="K40" s="48">
        <v>30</v>
      </c>
      <c r="L40" s="1">
        <v>60</v>
      </c>
      <c r="M40" s="48">
        <v>23</v>
      </c>
      <c r="N40" s="1">
        <v>60</v>
      </c>
      <c r="O40" s="48">
        <v>30</v>
      </c>
      <c r="P40" s="1">
        <v>60</v>
      </c>
      <c r="Q40" s="48">
        <v>26</v>
      </c>
      <c r="R40" s="1">
        <v>60</v>
      </c>
      <c r="S40" s="48">
        <v>28</v>
      </c>
      <c r="T40" s="1">
        <v>60</v>
      </c>
      <c r="U40" s="48">
        <v>35</v>
      </c>
      <c r="V40" s="1">
        <v>60</v>
      </c>
      <c r="W40" s="48">
        <v>26</v>
      </c>
      <c r="X40" s="1">
        <v>60</v>
      </c>
      <c r="Y40" s="51">
        <v>27</v>
      </c>
      <c r="Z40" s="14">
        <f t="shared" si="6"/>
        <v>720</v>
      </c>
      <c r="AA40" s="15">
        <f t="shared" si="6"/>
        <v>328</v>
      </c>
      <c r="AB40" s="113">
        <v>6</v>
      </c>
      <c r="AC40" s="114">
        <f t="shared" si="7"/>
        <v>4320</v>
      </c>
      <c r="AD40" s="115">
        <f t="shared" si="8"/>
        <v>1968</v>
      </c>
    </row>
    <row r="41" spans="1:30" ht="18" customHeight="1" x14ac:dyDescent="0.25">
      <c r="A41" s="55" t="s">
        <v>48</v>
      </c>
      <c r="B41" s="1">
        <v>35</v>
      </c>
      <c r="C41" s="48">
        <v>0</v>
      </c>
      <c r="D41" s="1">
        <v>35</v>
      </c>
      <c r="E41" s="48">
        <v>2</v>
      </c>
      <c r="F41" s="1">
        <v>35</v>
      </c>
      <c r="G41" s="48">
        <v>2</v>
      </c>
      <c r="H41" s="1">
        <v>35</v>
      </c>
      <c r="I41" s="48">
        <v>2</v>
      </c>
      <c r="J41" s="1">
        <v>35</v>
      </c>
      <c r="K41" s="48">
        <v>0</v>
      </c>
      <c r="L41" s="1">
        <v>35</v>
      </c>
      <c r="M41" s="48">
        <v>0</v>
      </c>
      <c r="N41" s="1">
        <v>35</v>
      </c>
      <c r="O41" s="48">
        <v>0</v>
      </c>
      <c r="P41" s="1">
        <v>35</v>
      </c>
      <c r="Q41" s="48">
        <v>0</v>
      </c>
      <c r="R41" s="1">
        <v>35</v>
      </c>
      <c r="S41" s="48">
        <v>0</v>
      </c>
      <c r="T41" s="1">
        <v>35</v>
      </c>
      <c r="U41" s="48">
        <v>0</v>
      </c>
      <c r="V41" s="1">
        <v>35</v>
      </c>
      <c r="W41" s="48">
        <v>0</v>
      </c>
      <c r="X41" s="1">
        <v>35</v>
      </c>
      <c r="Y41" s="51">
        <v>0</v>
      </c>
      <c r="Z41" s="14">
        <f t="shared" si="6"/>
        <v>420</v>
      </c>
      <c r="AA41" s="15">
        <f t="shared" si="6"/>
        <v>6</v>
      </c>
      <c r="AB41" s="113">
        <v>15</v>
      </c>
      <c r="AC41" s="114">
        <f t="shared" si="7"/>
        <v>6300</v>
      </c>
      <c r="AD41" s="115">
        <f t="shared" si="8"/>
        <v>90</v>
      </c>
    </row>
    <row r="42" spans="1:30" ht="18" customHeight="1" x14ac:dyDescent="0.25">
      <c r="A42" s="55" t="s">
        <v>49</v>
      </c>
      <c r="B42" s="1">
        <v>1050</v>
      </c>
      <c r="C42" s="48">
        <v>1094</v>
      </c>
      <c r="D42" s="1">
        <v>1050</v>
      </c>
      <c r="E42" s="48">
        <v>1073</v>
      </c>
      <c r="F42" s="1">
        <v>1050</v>
      </c>
      <c r="G42" s="48">
        <v>1068</v>
      </c>
      <c r="H42" s="1">
        <v>1050</v>
      </c>
      <c r="I42" s="48">
        <v>879</v>
      </c>
      <c r="J42" s="1">
        <v>1050</v>
      </c>
      <c r="K42" s="48">
        <v>1115</v>
      </c>
      <c r="L42" s="1">
        <v>1050</v>
      </c>
      <c r="M42" s="48">
        <v>873</v>
      </c>
      <c r="N42" s="1">
        <v>1050</v>
      </c>
      <c r="O42" s="48">
        <v>923</v>
      </c>
      <c r="P42" s="1">
        <v>1050</v>
      </c>
      <c r="Q42" s="48">
        <v>1079</v>
      </c>
      <c r="R42" s="1">
        <v>1050</v>
      </c>
      <c r="S42" s="48">
        <v>1007</v>
      </c>
      <c r="T42" s="1">
        <v>1050</v>
      </c>
      <c r="U42" s="48">
        <v>1103</v>
      </c>
      <c r="V42" s="1">
        <v>1050</v>
      </c>
      <c r="W42" s="48">
        <v>926</v>
      </c>
      <c r="X42" s="1">
        <v>1050</v>
      </c>
      <c r="Y42" s="51">
        <v>711</v>
      </c>
      <c r="Z42" s="14">
        <f t="shared" si="6"/>
        <v>12600</v>
      </c>
      <c r="AA42" s="15">
        <f t="shared" si="6"/>
        <v>11851</v>
      </c>
      <c r="AB42" s="113">
        <v>6</v>
      </c>
      <c r="AC42" s="114">
        <f t="shared" si="7"/>
        <v>75600</v>
      </c>
      <c r="AD42" s="115">
        <f t="shared" si="8"/>
        <v>71106</v>
      </c>
    </row>
    <row r="43" spans="1:30" ht="18" customHeight="1" x14ac:dyDescent="0.25">
      <c r="A43" s="55" t="s">
        <v>50</v>
      </c>
      <c r="B43" s="1">
        <v>5</v>
      </c>
      <c r="C43" s="48">
        <v>40</v>
      </c>
      <c r="D43" s="1">
        <v>5</v>
      </c>
      <c r="E43" s="48">
        <v>45</v>
      </c>
      <c r="F43" s="1">
        <v>5</v>
      </c>
      <c r="G43" s="48">
        <v>38</v>
      </c>
      <c r="H43" s="1">
        <v>5</v>
      </c>
      <c r="I43" s="48">
        <v>33</v>
      </c>
      <c r="J43" s="1">
        <v>5</v>
      </c>
      <c r="K43" s="48">
        <v>46</v>
      </c>
      <c r="L43" s="1">
        <v>5</v>
      </c>
      <c r="M43" s="48">
        <v>36</v>
      </c>
      <c r="N43" s="1">
        <v>5</v>
      </c>
      <c r="O43" s="48">
        <v>43</v>
      </c>
      <c r="P43" s="1">
        <v>5</v>
      </c>
      <c r="Q43" s="48">
        <v>43</v>
      </c>
      <c r="R43" s="1">
        <v>5</v>
      </c>
      <c r="S43" s="48">
        <v>47</v>
      </c>
      <c r="T43" s="1">
        <v>5</v>
      </c>
      <c r="U43" s="48">
        <v>43</v>
      </c>
      <c r="V43" s="1">
        <v>5</v>
      </c>
      <c r="W43" s="48">
        <v>32</v>
      </c>
      <c r="X43" s="1">
        <v>5</v>
      </c>
      <c r="Y43" s="51">
        <v>5</v>
      </c>
      <c r="Z43" s="14">
        <f t="shared" si="6"/>
        <v>60</v>
      </c>
      <c r="AA43" s="15">
        <f t="shared" si="6"/>
        <v>451</v>
      </c>
      <c r="AB43" s="113">
        <v>6</v>
      </c>
      <c r="AC43" s="114">
        <f t="shared" si="7"/>
        <v>360</v>
      </c>
      <c r="AD43" s="115">
        <f t="shared" si="8"/>
        <v>2706</v>
      </c>
    </row>
    <row r="44" spans="1:30" ht="18" customHeight="1" x14ac:dyDescent="0.25">
      <c r="A44" s="55" t="s">
        <v>51</v>
      </c>
      <c r="B44" s="1">
        <v>5</v>
      </c>
      <c r="C44" s="48">
        <v>0</v>
      </c>
      <c r="D44" s="1">
        <v>5</v>
      </c>
      <c r="E44" s="48">
        <v>0</v>
      </c>
      <c r="F44" s="1">
        <v>5</v>
      </c>
      <c r="G44" s="48">
        <v>0</v>
      </c>
      <c r="H44" s="1">
        <v>5</v>
      </c>
      <c r="I44" s="48">
        <v>0</v>
      </c>
      <c r="J44" s="1">
        <v>5</v>
      </c>
      <c r="K44" s="48">
        <v>0</v>
      </c>
      <c r="L44" s="1">
        <v>5</v>
      </c>
      <c r="M44" s="48">
        <v>0</v>
      </c>
      <c r="N44" s="1">
        <v>5</v>
      </c>
      <c r="O44" s="48">
        <v>0</v>
      </c>
      <c r="P44" s="1">
        <v>5</v>
      </c>
      <c r="Q44" s="48">
        <v>0</v>
      </c>
      <c r="R44" s="1">
        <v>5</v>
      </c>
      <c r="S44" s="48">
        <v>0</v>
      </c>
      <c r="T44" s="1">
        <v>5</v>
      </c>
      <c r="U44" s="48">
        <v>0</v>
      </c>
      <c r="V44" s="1">
        <v>5</v>
      </c>
      <c r="W44" s="48">
        <v>0</v>
      </c>
      <c r="X44" s="1">
        <v>5</v>
      </c>
      <c r="Y44" s="51">
        <v>0</v>
      </c>
      <c r="Z44" s="14">
        <f t="shared" si="6"/>
        <v>60</v>
      </c>
      <c r="AA44" s="15">
        <f t="shared" si="6"/>
        <v>0</v>
      </c>
      <c r="AB44" s="113">
        <v>10</v>
      </c>
      <c r="AC44" s="114">
        <f t="shared" si="7"/>
        <v>600</v>
      </c>
      <c r="AD44" s="115">
        <f t="shared" si="8"/>
        <v>0</v>
      </c>
    </row>
    <row r="45" spans="1:30" ht="18" customHeight="1" x14ac:dyDescent="0.25">
      <c r="A45" s="55" t="s">
        <v>52</v>
      </c>
      <c r="B45" s="1">
        <v>5</v>
      </c>
      <c r="C45" s="48">
        <v>3</v>
      </c>
      <c r="D45" s="1">
        <v>5</v>
      </c>
      <c r="E45" s="48">
        <v>4</v>
      </c>
      <c r="F45" s="1">
        <v>5</v>
      </c>
      <c r="G45" s="48">
        <v>3</v>
      </c>
      <c r="H45" s="1">
        <v>5</v>
      </c>
      <c r="I45" s="48">
        <v>5</v>
      </c>
      <c r="J45" s="1">
        <v>5</v>
      </c>
      <c r="K45" s="48">
        <v>5</v>
      </c>
      <c r="L45" s="1">
        <v>5</v>
      </c>
      <c r="M45" s="48">
        <v>6</v>
      </c>
      <c r="N45" s="1">
        <v>5</v>
      </c>
      <c r="O45" s="48">
        <v>9</v>
      </c>
      <c r="P45" s="1">
        <v>5</v>
      </c>
      <c r="Q45" s="48">
        <v>10</v>
      </c>
      <c r="R45" s="1">
        <v>5</v>
      </c>
      <c r="S45" s="48">
        <v>8</v>
      </c>
      <c r="T45" s="1">
        <v>5</v>
      </c>
      <c r="U45" s="48">
        <v>0</v>
      </c>
      <c r="V45" s="1">
        <v>5</v>
      </c>
      <c r="W45" s="48">
        <v>9</v>
      </c>
      <c r="X45" s="1">
        <v>5</v>
      </c>
      <c r="Y45" s="51">
        <v>6</v>
      </c>
      <c r="Z45" s="14">
        <f t="shared" si="6"/>
        <v>60</v>
      </c>
      <c r="AA45" s="15">
        <f t="shared" si="6"/>
        <v>68</v>
      </c>
      <c r="AB45" s="113">
        <v>15</v>
      </c>
      <c r="AC45" s="114">
        <f t="shared" si="7"/>
        <v>900</v>
      </c>
      <c r="AD45" s="115">
        <f t="shared" si="8"/>
        <v>1020</v>
      </c>
    </row>
    <row r="46" spans="1:30" ht="18" customHeight="1" x14ac:dyDescent="0.25">
      <c r="A46" s="55" t="s">
        <v>53</v>
      </c>
      <c r="B46" s="1">
        <v>80</v>
      </c>
      <c r="C46" s="48">
        <v>742</v>
      </c>
      <c r="D46" s="1">
        <v>80</v>
      </c>
      <c r="E46" s="48">
        <v>597</v>
      </c>
      <c r="F46" s="1">
        <v>80</v>
      </c>
      <c r="G46" s="48">
        <v>251</v>
      </c>
      <c r="H46" s="1">
        <v>80</v>
      </c>
      <c r="I46" s="48">
        <v>285</v>
      </c>
      <c r="J46" s="1">
        <v>80</v>
      </c>
      <c r="K46" s="48">
        <v>306</v>
      </c>
      <c r="L46" s="1">
        <v>80</v>
      </c>
      <c r="M46" s="48">
        <v>290</v>
      </c>
      <c r="N46" s="1">
        <v>80</v>
      </c>
      <c r="O46" s="48">
        <v>874</v>
      </c>
      <c r="P46" s="1">
        <v>80</v>
      </c>
      <c r="Q46" s="48">
        <v>297</v>
      </c>
      <c r="R46" s="1">
        <v>80</v>
      </c>
      <c r="S46" s="48">
        <v>291</v>
      </c>
      <c r="T46" s="1">
        <v>80</v>
      </c>
      <c r="U46" s="48">
        <v>192</v>
      </c>
      <c r="V46" s="1">
        <v>80</v>
      </c>
      <c r="W46" s="48">
        <v>310</v>
      </c>
      <c r="X46" s="1">
        <v>80</v>
      </c>
      <c r="Y46" s="51">
        <v>159</v>
      </c>
      <c r="Z46" s="14">
        <f t="shared" si="6"/>
        <v>960</v>
      </c>
      <c r="AA46" s="15">
        <f t="shared" si="6"/>
        <v>4594</v>
      </c>
      <c r="AB46" s="113">
        <v>8</v>
      </c>
      <c r="AC46" s="114">
        <f t="shared" si="7"/>
        <v>7680</v>
      </c>
      <c r="AD46" s="115">
        <f t="shared" si="8"/>
        <v>36752</v>
      </c>
    </row>
    <row r="47" spans="1:30" ht="18" customHeight="1" x14ac:dyDescent="0.25">
      <c r="A47" s="55" t="s">
        <v>54</v>
      </c>
      <c r="B47" s="1">
        <v>1000</v>
      </c>
      <c r="C47" s="48">
        <v>801</v>
      </c>
      <c r="D47" s="1">
        <v>1000</v>
      </c>
      <c r="E47" s="48">
        <v>913</v>
      </c>
      <c r="F47" s="1">
        <v>1000</v>
      </c>
      <c r="G47" s="48">
        <v>909</v>
      </c>
      <c r="H47" s="1">
        <v>1000</v>
      </c>
      <c r="I47" s="48">
        <v>844</v>
      </c>
      <c r="J47" s="1">
        <v>1000</v>
      </c>
      <c r="K47" s="48">
        <v>1003</v>
      </c>
      <c r="L47" s="1">
        <v>1000</v>
      </c>
      <c r="M47" s="48">
        <v>891</v>
      </c>
      <c r="N47" s="1">
        <v>1000</v>
      </c>
      <c r="O47" s="48">
        <v>329</v>
      </c>
      <c r="P47" s="1">
        <v>1000</v>
      </c>
      <c r="Q47" s="48">
        <v>972</v>
      </c>
      <c r="R47" s="1">
        <v>1000</v>
      </c>
      <c r="S47" s="48">
        <v>962</v>
      </c>
      <c r="T47" s="1">
        <v>1000</v>
      </c>
      <c r="U47" s="48">
        <v>870</v>
      </c>
      <c r="V47" s="1">
        <v>1000</v>
      </c>
      <c r="W47" s="48">
        <v>1045</v>
      </c>
      <c r="X47" s="1">
        <v>1000</v>
      </c>
      <c r="Y47" s="51">
        <v>992</v>
      </c>
      <c r="Z47" s="14">
        <f t="shared" si="6"/>
        <v>12000</v>
      </c>
      <c r="AA47" s="15">
        <f t="shared" si="6"/>
        <v>10531</v>
      </c>
      <c r="AB47" s="113">
        <v>5</v>
      </c>
      <c r="AC47" s="114">
        <f t="shared" si="7"/>
        <v>60000</v>
      </c>
      <c r="AD47" s="115">
        <f t="shared" si="8"/>
        <v>52655</v>
      </c>
    </row>
    <row r="48" spans="1:30" ht="18" customHeight="1" x14ac:dyDescent="0.25">
      <c r="A48" s="55" t="s">
        <v>55</v>
      </c>
      <c r="B48" s="1">
        <v>120</v>
      </c>
      <c r="C48" s="48">
        <v>149</v>
      </c>
      <c r="D48" s="1">
        <v>120</v>
      </c>
      <c r="E48" s="48">
        <f>139+6</f>
        <v>145</v>
      </c>
      <c r="F48" s="1">
        <v>120</v>
      </c>
      <c r="G48" s="48">
        <v>143</v>
      </c>
      <c r="H48" s="1">
        <v>120</v>
      </c>
      <c r="I48" s="48">
        <v>138</v>
      </c>
      <c r="J48" s="1">
        <v>120</v>
      </c>
      <c r="K48" s="48">
        <v>152</v>
      </c>
      <c r="L48" s="1">
        <v>120</v>
      </c>
      <c r="M48" s="48">
        <v>171</v>
      </c>
      <c r="N48" s="1">
        <v>120</v>
      </c>
      <c r="O48" s="48">
        <v>210</v>
      </c>
      <c r="P48" s="1">
        <v>120</v>
      </c>
      <c r="Q48" s="48">
        <v>176</v>
      </c>
      <c r="R48" s="1">
        <v>120</v>
      </c>
      <c r="S48" s="48">
        <v>236</v>
      </c>
      <c r="T48" s="1">
        <v>120</v>
      </c>
      <c r="U48" s="48">
        <v>247</v>
      </c>
      <c r="V48" s="1">
        <v>120</v>
      </c>
      <c r="W48" s="48">
        <v>241</v>
      </c>
      <c r="X48" s="1">
        <v>120</v>
      </c>
      <c r="Y48" s="51">
        <v>253</v>
      </c>
      <c r="Z48" s="14">
        <f t="shared" si="6"/>
        <v>1440</v>
      </c>
      <c r="AA48" s="15">
        <f t="shared" si="6"/>
        <v>2261</v>
      </c>
      <c r="AB48" s="113">
        <v>16</v>
      </c>
      <c r="AC48" s="114">
        <f t="shared" si="7"/>
        <v>23040</v>
      </c>
      <c r="AD48" s="115">
        <f t="shared" si="8"/>
        <v>36176</v>
      </c>
    </row>
    <row r="49" spans="1:32" ht="18" customHeight="1" x14ac:dyDescent="0.25">
      <c r="A49" s="55" t="s">
        <v>56</v>
      </c>
      <c r="B49" s="1">
        <v>100</v>
      </c>
      <c r="C49" s="48">
        <v>73</v>
      </c>
      <c r="D49" s="1">
        <v>100</v>
      </c>
      <c r="E49" s="48">
        <f>81+2</f>
        <v>83</v>
      </c>
      <c r="F49" s="1">
        <v>100</v>
      </c>
      <c r="G49" s="48">
        <v>85</v>
      </c>
      <c r="H49" s="1">
        <v>100</v>
      </c>
      <c r="I49" s="48">
        <v>70</v>
      </c>
      <c r="J49" s="1">
        <v>100</v>
      </c>
      <c r="K49" s="48">
        <v>78</v>
      </c>
      <c r="L49" s="1">
        <v>100</v>
      </c>
      <c r="M49" s="48">
        <v>69</v>
      </c>
      <c r="N49" s="1">
        <v>100</v>
      </c>
      <c r="O49" s="48">
        <v>49</v>
      </c>
      <c r="P49" s="1">
        <v>100</v>
      </c>
      <c r="Q49" s="48">
        <v>61</v>
      </c>
      <c r="R49" s="1">
        <v>100</v>
      </c>
      <c r="S49" s="48">
        <v>71</v>
      </c>
      <c r="T49" s="1">
        <v>100</v>
      </c>
      <c r="U49" s="48">
        <v>84</v>
      </c>
      <c r="V49" s="1">
        <v>100</v>
      </c>
      <c r="W49" s="48">
        <v>64</v>
      </c>
      <c r="X49" s="1">
        <v>100</v>
      </c>
      <c r="Y49" s="51">
        <v>75</v>
      </c>
      <c r="Z49" s="14">
        <f t="shared" si="6"/>
        <v>1200</v>
      </c>
      <c r="AA49" s="15">
        <f t="shared" si="6"/>
        <v>862</v>
      </c>
      <c r="AB49" s="113">
        <v>8</v>
      </c>
      <c r="AC49" s="114">
        <f t="shared" si="7"/>
        <v>9600</v>
      </c>
      <c r="AD49" s="115">
        <f t="shared" si="8"/>
        <v>6896</v>
      </c>
    </row>
    <row r="50" spans="1:32" ht="18" customHeight="1" x14ac:dyDescent="0.25">
      <c r="A50" s="55" t="s">
        <v>57</v>
      </c>
      <c r="B50" s="1">
        <v>20</v>
      </c>
      <c r="C50" s="48">
        <v>6</v>
      </c>
      <c r="D50" s="1">
        <v>20</v>
      </c>
      <c r="E50" s="48">
        <v>28</v>
      </c>
      <c r="F50" s="1">
        <v>20</v>
      </c>
      <c r="G50" s="48">
        <v>26</v>
      </c>
      <c r="H50" s="1">
        <v>20</v>
      </c>
      <c r="I50" s="48">
        <v>22</v>
      </c>
      <c r="J50" s="1">
        <v>20</v>
      </c>
      <c r="K50" s="48">
        <v>7</v>
      </c>
      <c r="L50" s="1">
        <v>20</v>
      </c>
      <c r="M50" s="48">
        <v>19</v>
      </c>
      <c r="N50" s="1">
        <v>20</v>
      </c>
      <c r="O50" s="48">
        <v>22</v>
      </c>
      <c r="P50" s="1">
        <v>20</v>
      </c>
      <c r="Q50" s="48">
        <v>32</v>
      </c>
      <c r="R50" s="1">
        <v>20</v>
      </c>
      <c r="S50" s="48">
        <v>23</v>
      </c>
      <c r="T50" s="1">
        <v>20</v>
      </c>
      <c r="U50" s="48">
        <v>39</v>
      </c>
      <c r="V50" s="1">
        <v>20</v>
      </c>
      <c r="W50" s="48">
        <v>36</v>
      </c>
      <c r="X50" s="1">
        <v>20</v>
      </c>
      <c r="Y50" s="51">
        <v>13</v>
      </c>
      <c r="Z50" s="14">
        <f t="shared" si="6"/>
        <v>240</v>
      </c>
      <c r="AA50" s="15">
        <f t="shared" si="6"/>
        <v>273</v>
      </c>
      <c r="AB50" s="113">
        <v>8</v>
      </c>
      <c r="AC50" s="114">
        <f t="shared" si="7"/>
        <v>1920</v>
      </c>
      <c r="AD50" s="115">
        <f t="shared" si="8"/>
        <v>2184</v>
      </c>
    </row>
    <row r="51" spans="1:32" ht="18" customHeight="1" thickBot="1" x14ac:dyDescent="0.3">
      <c r="A51" s="131" t="s">
        <v>58</v>
      </c>
      <c r="B51" s="16">
        <v>14</v>
      </c>
      <c r="C51" s="32">
        <v>16</v>
      </c>
      <c r="D51" s="16">
        <v>14</v>
      </c>
      <c r="E51" s="32">
        <v>12</v>
      </c>
      <c r="F51" s="16">
        <v>14</v>
      </c>
      <c r="G51" s="32">
        <v>12</v>
      </c>
      <c r="H51" s="16">
        <v>14</v>
      </c>
      <c r="I51" s="32">
        <v>8</v>
      </c>
      <c r="J51" s="16">
        <v>14</v>
      </c>
      <c r="K51" s="32">
        <v>15</v>
      </c>
      <c r="L51" s="16">
        <v>14</v>
      </c>
      <c r="M51" s="32">
        <v>19</v>
      </c>
      <c r="N51" s="16">
        <v>14</v>
      </c>
      <c r="O51" s="32">
        <v>14</v>
      </c>
      <c r="P51" s="16">
        <v>14</v>
      </c>
      <c r="Q51" s="32">
        <v>14</v>
      </c>
      <c r="R51" s="16">
        <v>14</v>
      </c>
      <c r="S51" s="32">
        <v>15</v>
      </c>
      <c r="T51" s="16">
        <v>14</v>
      </c>
      <c r="U51" s="32">
        <v>14</v>
      </c>
      <c r="V51" s="16">
        <v>14</v>
      </c>
      <c r="W51" s="32">
        <v>14</v>
      </c>
      <c r="X51" s="16">
        <v>14</v>
      </c>
      <c r="Y51" s="33">
        <v>6</v>
      </c>
      <c r="Z51" s="67">
        <f t="shared" si="6"/>
        <v>168</v>
      </c>
      <c r="AA51" s="61">
        <f t="shared" si="6"/>
        <v>159</v>
      </c>
      <c r="AB51" s="133">
        <v>19</v>
      </c>
      <c r="AC51" s="134">
        <f t="shared" si="7"/>
        <v>3192</v>
      </c>
      <c r="AD51" s="135">
        <f t="shared" si="8"/>
        <v>3021</v>
      </c>
    </row>
    <row r="52" spans="1:32" ht="18" customHeight="1" thickBot="1" x14ac:dyDescent="0.3">
      <c r="A52" s="127" t="s">
        <v>25</v>
      </c>
      <c r="B52" s="129">
        <f t="shared" ref="B52:AA52" si="9">SUM(B28:B51)</f>
        <v>3237</v>
      </c>
      <c r="C52" s="125">
        <f t="shared" si="9"/>
        <v>3941</v>
      </c>
      <c r="D52" s="129">
        <f t="shared" si="9"/>
        <v>3237</v>
      </c>
      <c r="E52" s="125">
        <f t="shared" si="9"/>
        <v>3716</v>
      </c>
      <c r="F52" s="129">
        <f t="shared" si="9"/>
        <v>3237</v>
      </c>
      <c r="G52" s="125">
        <f t="shared" si="9"/>
        <v>3203</v>
      </c>
      <c r="H52" s="129">
        <f t="shared" si="9"/>
        <v>3237</v>
      </c>
      <c r="I52" s="125">
        <f t="shared" si="9"/>
        <v>2950</v>
      </c>
      <c r="J52" s="129">
        <f t="shared" si="9"/>
        <v>3237</v>
      </c>
      <c r="K52" s="125">
        <f t="shared" si="9"/>
        <v>3503</v>
      </c>
      <c r="L52" s="129">
        <f t="shared" si="9"/>
        <v>3237</v>
      </c>
      <c r="M52" s="125">
        <f t="shared" si="9"/>
        <v>3058</v>
      </c>
      <c r="N52" s="129">
        <f t="shared" si="9"/>
        <v>3237</v>
      </c>
      <c r="O52" s="125">
        <f t="shared" si="9"/>
        <v>3193</v>
      </c>
      <c r="P52" s="129">
        <f t="shared" si="9"/>
        <v>3237</v>
      </c>
      <c r="Q52" s="125">
        <f t="shared" si="9"/>
        <v>3387</v>
      </c>
      <c r="R52" s="129">
        <f t="shared" si="9"/>
        <v>3237</v>
      </c>
      <c r="S52" s="125">
        <f t="shared" si="9"/>
        <v>3229</v>
      </c>
      <c r="T52" s="129">
        <f t="shared" si="9"/>
        <v>3237</v>
      </c>
      <c r="U52" s="125">
        <f t="shared" si="9"/>
        <v>3228</v>
      </c>
      <c r="V52" s="129">
        <f t="shared" si="9"/>
        <v>3237</v>
      </c>
      <c r="W52" s="125">
        <f t="shared" si="9"/>
        <v>3349</v>
      </c>
      <c r="X52" s="129">
        <f t="shared" si="9"/>
        <v>3237</v>
      </c>
      <c r="Y52" s="125">
        <f t="shared" si="9"/>
        <v>2844</v>
      </c>
      <c r="Z52" s="129">
        <f t="shared" si="9"/>
        <v>38844</v>
      </c>
      <c r="AA52" s="125">
        <f t="shared" si="9"/>
        <v>39601</v>
      </c>
      <c r="AB52" s="136" t="s">
        <v>59</v>
      </c>
      <c r="AC52" s="137">
        <f t="shared" ref="AC52:AD52" si="10">SUM(AC28:AC51)</f>
        <v>264000</v>
      </c>
      <c r="AD52" s="138">
        <f t="shared" si="10"/>
        <v>264663</v>
      </c>
    </row>
    <row r="53" spans="1:32" ht="18" customHeight="1" thickBot="1" x14ac:dyDescent="0.3">
      <c r="A53" s="128" t="s">
        <v>60</v>
      </c>
      <c r="B53" s="87">
        <f>SUMPRODUCT(B28:B51,$AB$28:$AB$51)</f>
        <v>22000</v>
      </c>
      <c r="C53" s="88">
        <f>SUMPRODUCT(C28:C51,$AB$28:$AB$51)</f>
        <v>24906</v>
      </c>
      <c r="D53" s="87">
        <f t="shared" ref="D53:AA53" si="11">SUMPRODUCT(D28:D51,$AB$28:$AB$51)</f>
        <v>22000</v>
      </c>
      <c r="E53" s="88">
        <f t="shared" si="11"/>
        <v>23554</v>
      </c>
      <c r="F53" s="87">
        <f t="shared" si="11"/>
        <v>22000</v>
      </c>
      <c r="G53" s="88">
        <f t="shared" si="11"/>
        <v>21259</v>
      </c>
      <c r="H53" s="87">
        <f t="shared" si="11"/>
        <v>22000</v>
      </c>
      <c r="I53" s="88">
        <f t="shared" si="11"/>
        <v>19417</v>
      </c>
      <c r="J53" s="87">
        <f t="shared" si="11"/>
        <v>22000</v>
      </c>
      <c r="K53" s="88">
        <f t="shared" si="11"/>
        <v>22684</v>
      </c>
      <c r="L53" s="87">
        <f t="shared" si="11"/>
        <v>22000</v>
      </c>
      <c r="M53" s="88">
        <f t="shared" si="11"/>
        <v>20226</v>
      </c>
      <c r="N53" s="87">
        <f t="shared" si="11"/>
        <v>22000</v>
      </c>
      <c r="O53" s="88">
        <f t="shared" si="11"/>
        <v>22507</v>
      </c>
      <c r="P53" s="87">
        <f t="shared" si="11"/>
        <v>22000</v>
      </c>
      <c r="Q53" s="88">
        <f t="shared" si="11"/>
        <v>23149</v>
      </c>
      <c r="R53" s="87">
        <f t="shared" si="11"/>
        <v>22000</v>
      </c>
      <c r="S53" s="88">
        <f t="shared" si="11"/>
        <v>21099</v>
      </c>
      <c r="T53" s="87">
        <f t="shared" si="11"/>
        <v>22000</v>
      </c>
      <c r="U53" s="88">
        <f t="shared" si="11"/>
        <v>21856</v>
      </c>
      <c r="V53" s="87">
        <f t="shared" si="11"/>
        <v>22000</v>
      </c>
      <c r="W53" s="88">
        <f t="shared" si="11"/>
        <v>23567</v>
      </c>
      <c r="X53" s="87">
        <f t="shared" si="11"/>
        <v>22000</v>
      </c>
      <c r="Y53" s="88">
        <f t="shared" si="11"/>
        <v>20439</v>
      </c>
      <c r="Z53" s="87">
        <f t="shared" si="11"/>
        <v>264000</v>
      </c>
      <c r="AA53" s="88">
        <f t="shared" si="11"/>
        <v>264663</v>
      </c>
      <c r="AB53" s="86"/>
      <c r="AC53" s="86"/>
      <c r="AD53" s="86"/>
      <c r="AE53" s="86"/>
      <c r="AF53" s="86"/>
    </row>
    <row r="54" spans="1:32" s="58" customFormat="1" ht="18" customHeight="1" x14ac:dyDescent="0.25">
      <c r="A54" s="148" t="s">
        <v>61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86"/>
      <c r="AA54" s="86"/>
      <c r="AB54" s="132"/>
      <c r="AC54" s="132"/>
      <c r="AD54" s="132"/>
    </row>
    <row r="55" spans="1:32" s="58" customFormat="1" ht="18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6"/>
      <c r="W55" s="56"/>
      <c r="X55" s="56"/>
      <c r="Y55" s="57"/>
      <c r="Z55" s="56"/>
      <c r="AA55" s="56"/>
    </row>
    <row r="56" spans="1:32" s="58" customFormat="1" ht="18" customHeight="1" x14ac:dyDescent="0.25">
      <c r="A56" s="59"/>
      <c r="B56" s="149" t="s">
        <v>62</v>
      </c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</row>
    <row r="57" spans="1:32" s="58" customFormat="1" ht="5.0999999999999996" customHeight="1" thickBot="1" x14ac:dyDescent="0.3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6"/>
      <c r="W57" s="56"/>
      <c r="X57" s="56"/>
      <c r="Y57" s="57"/>
      <c r="Z57" s="56"/>
      <c r="AA57" s="56"/>
    </row>
    <row r="58" spans="1:32" s="58" customFormat="1" ht="18" customHeight="1" thickBot="1" x14ac:dyDescent="0.3">
      <c r="A58" s="62"/>
      <c r="B58" s="159" t="s">
        <v>3</v>
      </c>
      <c r="C58" s="160"/>
      <c r="D58" s="161" t="s">
        <v>4</v>
      </c>
      <c r="E58" s="160"/>
      <c r="F58" s="156" t="s">
        <v>5</v>
      </c>
      <c r="G58" s="157"/>
      <c r="H58" s="156" t="s">
        <v>6</v>
      </c>
      <c r="I58" s="157"/>
      <c r="J58" s="156" t="s">
        <v>7</v>
      </c>
      <c r="K58" s="157"/>
      <c r="L58" s="156" t="s">
        <v>8</v>
      </c>
      <c r="M58" s="157"/>
      <c r="N58" s="158" t="s">
        <v>9</v>
      </c>
      <c r="O58" s="152"/>
      <c r="P58" s="151" t="s">
        <v>10</v>
      </c>
      <c r="Q58" s="152"/>
      <c r="R58" s="151" t="s">
        <v>11</v>
      </c>
      <c r="S58" s="152"/>
      <c r="T58" s="151" t="s">
        <v>12</v>
      </c>
      <c r="U58" s="152"/>
      <c r="V58" s="151" t="s">
        <v>13</v>
      </c>
      <c r="W58" s="152"/>
      <c r="X58" s="151" t="s">
        <v>14</v>
      </c>
      <c r="Y58" s="153"/>
      <c r="Z58" s="154" t="s">
        <v>15</v>
      </c>
      <c r="AA58" s="155"/>
      <c r="AB58" s="145" t="s">
        <v>32</v>
      </c>
      <c r="AC58" s="146"/>
      <c r="AD58" s="147"/>
    </row>
    <row r="59" spans="1:32" s="58" customFormat="1" ht="18" customHeight="1" x14ac:dyDescent="0.25">
      <c r="A59" s="63" t="s">
        <v>63</v>
      </c>
      <c r="B59" s="8" t="s">
        <v>17</v>
      </c>
      <c r="C59" s="23" t="s">
        <v>18</v>
      </c>
      <c r="D59" s="9" t="s">
        <v>17</v>
      </c>
      <c r="E59" s="23" t="s">
        <v>18</v>
      </c>
      <c r="F59" s="7" t="s">
        <v>17</v>
      </c>
      <c r="G59" s="23" t="s">
        <v>18</v>
      </c>
      <c r="H59" s="7" t="s">
        <v>17</v>
      </c>
      <c r="I59" s="23" t="s">
        <v>18</v>
      </c>
      <c r="J59" s="7" t="s">
        <v>17</v>
      </c>
      <c r="K59" s="23" t="s">
        <v>18</v>
      </c>
      <c r="L59" s="7" t="s">
        <v>17</v>
      </c>
      <c r="M59" s="23" t="s">
        <v>18</v>
      </c>
      <c r="N59" s="9" t="s">
        <v>17</v>
      </c>
      <c r="O59" s="23" t="s">
        <v>18</v>
      </c>
      <c r="P59" s="9" t="s">
        <v>17</v>
      </c>
      <c r="Q59" s="23" t="s">
        <v>18</v>
      </c>
      <c r="R59" s="9" t="s">
        <v>17</v>
      </c>
      <c r="S59" s="23" t="s">
        <v>18</v>
      </c>
      <c r="T59" s="9" t="s">
        <v>17</v>
      </c>
      <c r="U59" s="23" t="s">
        <v>18</v>
      </c>
      <c r="V59" s="9" t="s">
        <v>17</v>
      </c>
      <c r="W59" s="23" t="s">
        <v>18</v>
      </c>
      <c r="X59" s="9" t="s">
        <v>17</v>
      </c>
      <c r="Y59" s="23" t="s">
        <v>18</v>
      </c>
      <c r="Z59" s="10" t="s">
        <v>17</v>
      </c>
      <c r="AA59" s="11" t="s">
        <v>18</v>
      </c>
      <c r="AB59" s="111" t="s">
        <v>34</v>
      </c>
      <c r="AC59" s="112" t="s">
        <v>17</v>
      </c>
      <c r="AD59" s="117" t="s">
        <v>18</v>
      </c>
    </row>
    <row r="60" spans="1:32" s="58" customFormat="1" ht="18" customHeight="1" x14ac:dyDescent="0.25">
      <c r="A60" s="64" t="s">
        <v>64</v>
      </c>
      <c r="B60" s="89">
        <v>1300</v>
      </c>
      <c r="C60" s="89">
        <v>2273</v>
      </c>
      <c r="D60" s="90">
        <v>1300</v>
      </c>
      <c r="E60" s="89">
        <v>1330</v>
      </c>
      <c r="F60" s="90">
        <v>1300</v>
      </c>
      <c r="G60" s="89">
        <v>1358</v>
      </c>
      <c r="H60" s="90">
        <v>1300</v>
      </c>
      <c r="I60" s="89">
        <v>1375</v>
      </c>
      <c r="J60" s="90">
        <v>1300</v>
      </c>
      <c r="K60" s="89">
        <v>1418</v>
      </c>
      <c r="L60" s="90">
        <v>1300</v>
      </c>
      <c r="M60" s="89">
        <v>1300</v>
      </c>
      <c r="N60" s="90">
        <v>1300</v>
      </c>
      <c r="O60" s="89">
        <v>1434</v>
      </c>
      <c r="P60" s="90">
        <v>1300</v>
      </c>
      <c r="Q60" s="89">
        <v>1289</v>
      </c>
      <c r="R60" s="90">
        <v>1300</v>
      </c>
      <c r="S60" s="89">
        <v>1345</v>
      </c>
      <c r="T60" s="90">
        <v>1300</v>
      </c>
      <c r="U60" s="89">
        <v>1306</v>
      </c>
      <c r="V60" s="90">
        <v>1300</v>
      </c>
      <c r="W60" s="89">
        <v>1166</v>
      </c>
      <c r="X60" s="90">
        <v>1300</v>
      </c>
      <c r="Y60" s="91">
        <v>1220</v>
      </c>
      <c r="Z60" s="92">
        <f t="shared" ref="Z60:AA61" si="12">SUMIF($B$7:$Y$7,Z$7,$B60:$Y60)</f>
        <v>15600</v>
      </c>
      <c r="AA60" s="93">
        <f t="shared" si="12"/>
        <v>16814</v>
      </c>
      <c r="AB60" s="118">
        <v>1</v>
      </c>
      <c r="AC60" s="119">
        <f>AB60*Z60</f>
        <v>15600</v>
      </c>
      <c r="AD60" s="121">
        <f>AB60*AA60</f>
        <v>16814</v>
      </c>
    </row>
    <row r="61" spans="1:32" s="58" customFormat="1" ht="18" customHeight="1" x14ac:dyDescent="0.25">
      <c r="A61" s="65" t="s">
        <v>65</v>
      </c>
      <c r="B61" s="94">
        <v>700</v>
      </c>
      <c r="C61" s="94">
        <v>759</v>
      </c>
      <c r="D61" s="95">
        <v>700</v>
      </c>
      <c r="E61" s="94">
        <v>709</v>
      </c>
      <c r="F61" s="95">
        <v>700</v>
      </c>
      <c r="G61" s="94">
        <v>605</v>
      </c>
      <c r="H61" s="95">
        <v>700</v>
      </c>
      <c r="I61" s="94">
        <v>681</v>
      </c>
      <c r="J61" s="95">
        <v>700</v>
      </c>
      <c r="K61" s="94">
        <v>706</v>
      </c>
      <c r="L61" s="95">
        <v>700</v>
      </c>
      <c r="M61" s="94">
        <v>737</v>
      </c>
      <c r="N61" s="95">
        <v>700</v>
      </c>
      <c r="O61" s="94">
        <v>792</v>
      </c>
      <c r="P61" s="95">
        <v>700</v>
      </c>
      <c r="Q61" s="94">
        <v>774</v>
      </c>
      <c r="R61" s="95">
        <v>700</v>
      </c>
      <c r="S61" s="94">
        <v>747</v>
      </c>
      <c r="T61" s="95">
        <v>700</v>
      </c>
      <c r="U61" s="94">
        <v>767</v>
      </c>
      <c r="V61" s="95">
        <v>700</v>
      </c>
      <c r="W61" s="94">
        <v>690</v>
      </c>
      <c r="X61" s="95">
        <v>700</v>
      </c>
      <c r="Y61" s="79">
        <v>746</v>
      </c>
      <c r="Z61" s="96">
        <f t="shared" si="12"/>
        <v>8400</v>
      </c>
      <c r="AA61" s="97">
        <f t="shared" si="12"/>
        <v>8713</v>
      </c>
      <c r="AB61" s="118">
        <v>4</v>
      </c>
      <c r="AC61" s="119">
        <f t="shared" ref="AC61:AC82" si="13">AB61*Z61</f>
        <v>33600</v>
      </c>
      <c r="AD61" s="121">
        <f t="shared" ref="AD61:AD82" si="14">AB61*AA61</f>
        <v>34852</v>
      </c>
    </row>
    <row r="62" spans="1:32" s="58" customFormat="1" ht="18" customHeight="1" thickBot="1" x14ac:dyDescent="0.3">
      <c r="A62" s="68" t="s">
        <v>25</v>
      </c>
      <c r="B62" s="98">
        <f>SUM(B60:B61)</f>
        <v>2000</v>
      </c>
      <c r="C62" s="99">
        <f>SUM(C60:C61)</f>
        <v>3032</v>
      </c>
      <c r="D62" s="98">
        <f t="shared" ref="D62:AA62" si="15">SUM(D60:D61)</f>
        <v>2000</v>
      </c>
      <c r="E62" s="99">
        <f t="shared" si="15"/>
        <v>2039</v>
      </c>
      <c r="F62" s="98">
        <f t="shared" si="15"/>
        <v>2000</v>
      </c>
      <c r="G62" s="99">
        <f t="shared" si="15"/>
        <v>1963</v>
      </c>
      <c r="H62" s="98">
        <f t="shared" si="15"/>
        <v>2000</v>
      </c>
      <c r="I62" s="99">
        <f t="shared" si="15"/>
        <v>2056</v>
      </c>
      <c r="J62" s="98">
        <f t="shared" si="15"/>
        <v>2000</v>
      </c>
      <c r="K62" s="99">
        <f t="shared" si="15"/>
        <v>2124</v>
      </c>
      <c r="L62" s="98">
        <f t="shared" si="15"/>
        <v>2000</v>
      </c>
      <c r="M62" s="99">
        <f t="shared" si="15"/>
        <v>2037</v>
      </c>
      <c r="N62" s="98">
        <f t="shared" si="15"/>
        <v>2000</v>
      </c>
      <c r="O62" s="99">
        <f t="shared" si="15"/>
        <v>2226</v>
      </c>
      <c r="P62" s="98">
        <f t="shared" ref="P62" si="16">SUM(P60:P61)</f>
        <v>2000</v>
      </c>
      <c r="Q62" s="99">
        <f t="shared" si="15"/>
        <v>2063</v>
      </c>
      <c r="R62" s="98">
        <f t="shared" si="15"/>
        <v>2000</v>
      </c>
      <c r="S62" s="99">
        <f t="shared" si="15"/>
        <v>2092</v>
      </c>
      <c r="T62" s="98">
        <f t="shared" si="15"/>
        <v>2000</v>
      </c>
      <c r="U62" s="99">
        <f t="shared" si="15"/>
        <v>2073</v>
      </c>
      <c r="V62" s="98">
        <f t="shared" si="15"/>
        <v>2000</v>
      </c>
      <c r="W62" s="99">
        <f t="shared" si="15"/>
        <v>1856</v>
      </c>
      <c r="X62" s="98">
        <f t="shared" si="15"/>
        <v>2000</v>
      </c>
      <c r="Y62" s="99">
        <f t="shared" si="15"/>
        <v>1966</v>
      </c>
      <c r="Z62" s="98">
        <f t="shared" si="15"/>
        <v>24000</v>
      </c>
      <c r="AA62" s="99">
        <f t="shared" si="15"/>
        <v>25527</v>
      </c>
      <c r="AB62" s="139" t="s">
        <v>59</v>
      </c>
      <c r="AC62" s="140" t="s">
        <v>59</v>
      </c>
      <c r="AD62" s="140" t="s">
        <v>59</v>
      </c>
    </row>
    <row r="63" spans="1:32" s="58" customFormat="1" ht="18" customHeight="1" x14ac:dyDescent="0.25">
      <c r="A63" s="66" t="s">
        <v>66</v>
      </c>
      <c r="B63" s="100" t="s">
        <v>17</v>
      </c>
      <c r="C63" s="101" t="s">
        <v>18</v>
      </c>
      <c r="D63" s="102" t="s">
        <v>17</v>
      </c>
      <c r="E63" s="101" t="s">
        <v>18</v>
      </c>
      <c r="F63" s="102" t="s">
        <v>17</v>
      </c>
      <c r="G63" s="101" t="s">
        <v>18</v>
      </c>
      <c r="H63" s="102" t="s">
        <v>17</v>
      </c>
      <c r="I63" s="103" t="s">
        <v>18</v>
      </c>
      <c r="J63" s="104" t="s">
        <v>17</v>
      </c>
      <c r="K63" s="105" t="s">
        <v>18</v>
      </c>
      <c r="L63" s="106" t="s">
        <v>17</v>
      </c>
      <c r="M63" s="105" t="s">
        <v>18</v>
      </c>
      <c r="N63" s="100" t="s">
        <v>17</v>
      </c>
      <c r="O63" s="107" t="s">
        <v>18</v>
      </c>
      <c r="P63" s="100" t="s">
        <v>17</v>
      </c>
      <c r="Q63" s="107" t="s">
        <v>18</v>
      </c>
      <c r="R63" s="102" t="s">
        <v>17</v>
      </c>
      <c r="S63" s="107" t="s">
        <v>18</v>
      </c>
      <c r="T63" s="102" t="s">
        <v>17</v>
      </c>
      <c r="U63" s="107" t="s">
        <v>18</v>
      </c>
      <c r="V63" s="102" t="s">
        <v>17</v>
      </c>
      <c r="W63" s="107" t="s">
        <v>18</v>
      </c>
      <c r="X63" s="102" t="s">
        <v>17</v>
      </c>
      <c r="Y63" s="107" t="s">
        <v>18</v>
      </c>
      <c r="Z63" s="108" t="s">
        <v>17</v>
      </c>
      <c r="AA63" s="105" t="s">
        <v>18</v>
      </c>
      <c r="AB63" s="111" t="s">
        <v>34</v>
      </c>
      <c r="AC63" s="112" t="s">
        <v>17</v>
      </c>
      <c r="AD63" s="117" t="s">
        <v>18</v>
      </c>
    </row>
    <row r="64" spans="1:32" s="58" customFormat="1" ht="18" customHeight="1" x14ac:dyDescent="0.25">
      <c r="A64" s="60" t="s">
        <v>67</v>
      </c>
      <c r="B64" s="109">
        <v>2600</v>
      </c>
      <c r="C64" s="110">
        <f>2273*2</f>
        <v>4546</v>
      </c>
      <c r="D64" s="109">
        <v>2600</v>
      </c>
      <c r="E64" s="110">
        <f>1331*2</f>
        <v>2662</v>
      </c>
      <c r="F64" s="109">
        <v>2600</v>
      </c>
      <c r="G64" s="110">
        <v>2716</v>
      </c>
      <c r="H64" s="109">
        <v>2600</v>
      </c>
      <c r="I64" s="110">
        <v>2750</v>
      </c>
      <c r="J64" s="109">
        <v>2600</v>
      </c>
      <c r="K64" s="110">
        <v>2836</v>
      </c>
      <c r="L64" s="109">
        <v>2600</v>
      </c>
      <c r="M64" s="110">
        <v>2600</v>
      </c>
      <c r="N64" s="109">
        <v>2600</v>
      </c>
      <c r="O64" s="110">
        <v>2868</v>
      </c>
      <c r="P64" s="109">
        <v>2600</v>
      </c>
      <c r="Q64" s="110">
        <v>2578</v>
      </c>
      <c r="R64" s="109">
        <v>2600</v>
      </c>
      <c r="S64" s="110">
        <v>2690</v>
      </c>
      <c r="T64" s="109">
        <v>2600</v>
      </c>
      <c r="U64" s="110">
        <v>2612</v>
      </c>
      <c r="V64" s="109">
        <v>2600</v>
      </c>
      <c r="W64" s="110">
        <v>2332</v>
      </c>
      <c r="X64" s="109">
        <v>2600</v>
      </c>
      <c r="Y64" s="110">
        <v>2440</v>
      </c>
      <c r="Z64" s="109">
        <f t="shared" ref="Z64:AA82" si="17">SUMIF($B$7:$Y$7,Z$7,$B64:$Y64)</f>
        <v>31200</v>
      </c>
      <c r="AA64" s="93">
        <f t="shared" si="17"/>
        <v>33630</v>
      </c>
      <c r="AB64" s="118">
        <v>1.3</v>
      </c>
      <c r="AC64" s="119">
        <f t="shared" si="13"/>
        <v>40560</v>
      </c>
      <c r="AD64" s="121">
        <f t="shared" si="14"/>
        <v>43719</v>
      </c>
    </row>
    <row r="65" spans="1:30" s="58" customFormat="1" ht="18" customHeight="1" x14ac:dyDescent="0.25">
      <c r="A65" s="60" t="s">
        <v>68</v>
      </c>
      <c r="B65" s="109">
        <v>80</v>
      </c>
      <c r="C65" s="93">
        <v>0</v>
      </c>
      <c r="D65" s="109">
        <v>80</v>
      </c>
      <c r="E65" s="93">
        <v>32</v>
      </c>
      <c r="F65" s="109">
        <v>80</v>
      </c>
      <c r="G65" s="93">
        <v>138</v>
      </c>
      <c r="H65" s="109">
        <v>80</v>
      </c>
      <c r="I65" s="93">
        <v>0</v>
      </c>
      <c r="J65" s="109">
        <v>80</v>
      </c>
      <c r="K65" s="93">
        <v>136</v>
      </c>
      <c r="L65" s="109">
        <v>80</v>
      </c>
      <c r="M65" s="93">
        <v>131</v>
      </c>
      <c r="N65" s="109">
        <v>80</v>
      </c>
      <c r="O65" s="93">
        <v>128</v>
      </c>
      <c r="P65" s="109">
        <v>80</v>
      </c>
      <c r="Q65" s="93">
        <v>86</v>
      </c>
      <c r="R65" s="109">
        <v>80</v>
      </c>
      <c r="S65" s="93">
        <v>85</v>
      </c>
      <c r="T65" s="109">
        <v>80</v>
      </c>
      <c r="U65" s="93">
        <v>130</v>
      </c>
      <c r="V65" s="109">
        <v>80</v>
      </c>
      <c r="W65" s="93">
        <v>84</v>
      </c>
      <c r="X65" s="109">
        <v>80</v>
      </c>
      <c r="Y65" s="93">
        <v>124</v>
      </c>
      <c r="Z65" s="109">
        <f t="shared" si="17"/>
        <v>960</v>
      </c>
      <c r="AA65" s="93">
        <f t="shared" si="17"/>
        <v>1074</v>
      </c>
      <c r="AB65" s="118">
        <v>8</v>
      </c>
      <c r="AC65" s="119">
        <f t="shared" si="13"/>
        <v>7680</v>
      </c>
      <c r="AD65" s="121">
        <f t="shared" si="14"/>
        <v>8592</v>
      </c>
    </row>
    <row r="66" spans="1:30" s="58" customFormat="1" ht="18" customHeight="1" x14ac:dyDescent="0.25">
      <c r="A66" s="60" t="s">
        <v>69</v>
      </c>
      <c r="B66" s="109">
        <v>2600</v>
      </c>
      <c r="C66" s="110">
        <f>2273*2</f>
        <v>4546</v>
      </c>
      <c r="D66" s="109">
        <v>2600</v>
      </c>
      <c r="E66" s="110">
        <f>1331*2</f>
        <v>2662</v>
      </c>
      <c r="F66" s="109">
        <v>2600</v>
      </c>
      <c r="G66" s="93">
        <v>2716</v>
      </c>
      <c r="H66" s="109">
        <v>2600</v>
      </c>
      <c r="I66" s="93">
        <v>2750</v>
      </c>
      <c r="J66" s="109">
        <v>2600</v>
      </c>
      <c r="K66" s="93">
        <v>2836</v>
      </c>
      <c r="L66" s="109">
        <v>2600</v>
      </c>
      <c r="M66" s="93">
        <v>2600</v>
      </c>
      <c r="N66" s="109">
        <v>2600</v>
      </c>
      <c r="O66" s="93">
        <v>2868</v>
      </c>
      <c r="P66" s="109">
        <v>2600</v>
      </c>
      <c r="Q66" s="110">
        <v>2578</v>
      </c>
      <c r="R66" s="109">
        <v>2600</v>
      </c>
      <c r="S66" s="110">
        <v>2690</v>
      </c>
      <c r="T66" s="109">
        <v>2600</v>
      </c>
      <c r="U66" s="110">
        <v>2612</v>
      </c>
      <c r="V66" s="109">
        <v>2600</v>
      </c>
      <c r="W66" s="110">
        <v>2332</v>
      </c>
      <c r="X66" s="109">
        <v>2600</v>
      </c>
      <c r="Y66" s="93">
        <v>2440</v>
      </c>
      <c r="Z66" s="109">
        <f t="shared" si="17"/>
        <v>31200</v>
      </c>
      <c r="AA66" s="93">
        <f t="shared" si="17"/>
        <v>33630</v>
      </c>
      <c r="AB66" s="118">
        <v>0.3</v>
      </c>
      <c r="AC66" s="119">
        <f t="shared" si="13"/>
        <v>9360</v>
      </c>
      <c r="AD66" s="121">
        <f t="shared" si="14"/>
        <v>10089</v>
      </c>
    </row>
    <row r="67" spans="1:30" s="58" customFormat="1" ht="18" customHeight="1" x14ac:dyDescent="0.25">
      <c r="A67" s="60" t="s">
        <v>70</v>
      </c>
      <c r="B67" s="109">
        <v>20</v>
      </c>
      <c r="C67" s="93">
        <v>0</v>
      </c>
      <c r="D67" s="109">
        <v>20</v>
      </c>
      <c r="E67" s="93">
        <v>0</v>
      </c>
      <c r="F67" s="109">
        <v>20</v>
      </c>
      <c r="G67" s="93">
        <v>0</v>
      </c>
      <c r="H67" s="109">
        <v>20</v>
      </c>
      <c r="I67" s="93">
        <v>0</v>
      </c>
      <c r="J67" s="109">
        <v>20</v>
      </c>
      <c r="K67" s="93">
        <v>0</v>
      </c>
      <c r="L67" s="109">
        <v>20</v>
      </c>
      <c r="M67" s="93">
        <v>0</v>
      </c>
      <c r="N67" s="109">
        <v>20</v>
      </c>
      <c r="O67" s="93">
        <v>0</v>
      </c>
      <c r="P67" s="109">
        <v>20</v>
      </c>
      <c r="Q67" s="93">
        <v>0</v>
      </c>
      <c r="R67" s="109">
        <v>20</v>
      </c>
      <c r="S67" s="93">
        <v>0</v>
      </c>
      <c r="T67" s="109">
        <v>20</v>
      </c>
      <c r="U67" s="93">
        <v>21</v>
      </c>
      <c r="V67" s="109">
        <v>20</v>
      </c>
      <c r="W67" s="93">
        <v>0</v>
      </c>
      <c r="X67" s="109">
        <v>20</v>
      </c>
      <c r="Y67" s="93">
        <v>24</v>
      </c>
      <c r="Z67" s="109">
        <f t="shared" si="17"/>
        <v>240</v>
      </c>
      <c r="AA67" s="93">
        <f t="shared" si="17"/>
        <v>45</v>
      </c>
      <c r="AB67" s="118">
        <v>5</v>
      </c>
      <c r="AC67" s="119">
        <f t="shared" si="13"/>
        <v>1200</v>
      </c>
      <c r="AD67" s="121">
        <f t="shared" si="14"/>
        <v>225</v>
      </c>
    </row>
    <row r="68" spans="1:30" s="58" customFormat="1" ht="18" customHeight="1" x14ac:dyDescent="0.25">
      <c r="A68" s="60" t="s">
        <v>71</v>
      </c>
      <c r="B68" s="109">
        <v>2600</v>
      </c>
      <c r="C68" s="110">
        <f>2273*2</f>
        <v>4546</v>
      </c>
      <c r="D68" s="109">
        <v>2600</v>
      </c>
      <c r="E68" s="110">
        <f>1331*2</f>
        <v>2662</v>
      </c>
      <c r="F68" s="109">
        <v>2600</v>
      </c>
      <c r="G68" s="93">
        <v>2716</v>
      </c>
      <c r="H68" s="109">
        <v>2600</v>
      </c>
      <c r="I68" s="93">
        <v>2750</v>
      </c>
      <c r="J68" s="109">
        <v>2600</v>
      </c>
      <c r="K68" s="93">
        <v>2836</v>
      </c>
      <c r="L68" s="109">
        <v>2600</v>
      </c>
      <c r="M68" s="93">
        <v>2600</v>
      </c>
      <c r="N68" s="109">
        <v>2600</v>
      </c>
      <c r="O68" s="93">
        <v>2868</v>
      </c>
      <c r="P68" s="109">
        <v>2600</v>
      </c>
      <c r="Q68" s="110">
        <v>2578</v>
      </c>
      <c r="R68" s="109">
        <v>2600</v>
      </c>
      <c r="S68" s="110">
        <v>2690</v>
      </c>
      <c r="T68" s="109">
        <v>2600</v>
      </c>
      <c r="U68" s="110">
        <v>2612</v>
      </c>
      <c r="V68" s="109">
        <v>2600</v>
      </c>
      <c r="W68" s="110">
        <v>2332</v>
      </c>
      <c r="X68" s="109">
        <v>2600</v>
      </c>
      <c r="Y68" s="93">
        <v>2440</v>
      </c>
      <c r="Z68" s="109">
        <f t="shared" si="17"/>
        <v>31200</v>
      </c>
      <c r="AA68" s="93">
        <f t="shared" si="17"/>
        <v>33630</v>
      </c>
      <c r="AB68" s="118">
        <v>0.3</v>
      </c>
      <c r="AC68" s="119">
        <f t="shared" si="13"/>
        <v>9360</v>
      </c>
      <c r="AD68" s="121">
        <f t="shared" si="14"/>
        <v>10089</v>
      </c>
    </row>
    <row r="69" spans="1:30" s="58" customFormat="1" ht="18" customHeight="1" x14ac:dyDescent="0.25">
      <c r="A69" s="60" t="s">
        <v>72</v>
      </c>
      <c r="B69" s="109">
        <v>2</v>
      </c>
      <c r="C69" s="93">
        <v>0</v>
      </c>
      <c r="D69" s="109">
        <v>2</v>
      </c>
      <c r="E69" s="93">
        <v>0</v>
      </c>
      <c r="F69" s="109">
        <v>2</v>
      </c>
      <c r="G69" s="93">
        <v>0</v>
      </c>
      <c r="H69" s="109">
        <v>2</v>
      </c>
      <c r="I69" s="93">
        <v>0</v>
      </c>
      <c r="J69" s="109">
        <v>2</v>
      </c>
      <c r="K69" s="93">
        <v>0</v>
      </c>
      <c r="L69" s="109">
        <v>2</v>
      </c>
      <c r="M69" s="93">
        <v>0</v>
      </c>
      <c r="N69" s="109">
        <v>2</v>
      </c>
      <c r="O69" s="93">
        <v>0</v>
      </c>
      <c r="P69" s="109">
        <v>2</v>
      </c>
      <c r="Q69" s="93">
        <v>0</v>
      </c>
      <c r="R69" s="109">
        <v>2</v>
      </c>
      <c r="S69" s="93">
        <v>0</v>
      </c>
      <c r="T69" s="109">
        <v>2</v>
      </c>
      <c r="U69" s="93">
        <v>0</v>
      </c>
      <c r="V69" s="109">
        <v>2</v>
      </c>
      <c r="W69" s="93">
        <v>0</v>
      </c>
      <c r="X69" s="109">
        <v>2</v>
      </c>
      <c r="Y69" s="93">
        <v>0</v>
      </c>
      <c r="Z69" s="109">
        <f t="shared" si="17"/>
        <v>24</v>
      </c>
      <c r="AA69" s="93">
        <f t="shared" si="17"/>
        <v>0</v>
      </c>
      <c r="AB69" s="118">
        <v>1.3</v>
      </c>
      <c r="AC69" s="119">
        <f t="shared" si="13"/>
        <v>31.200000000000003</v>
      </c>
      <c r="AD69" s="121">
        <f t="shared" si="14"/>
        <v>0</v>
      </c>
    </row>
    <row r="70" spans="1:30" s="58" customFormat="1" ht="18" customHeight="1" x14ac:dyDescent="0.25">
      <c r="A70" s="60" t="s">
        <v>73</v>
      </c>
      <c r="B70" s="109">
        <v>380</v>
      </c>
      <c r="C70" s="93">
        <v>707</v>
      </c>
      <c r="D70" s="109">
        <v>380</v>
      </c>
      <c r="E70" s="93">
        <v>370</v>
      </c>
      <c r="F70" s="109">
        <v>380</v>
      </c>
      <c r="G70" s="93">
        <v>202</v>
      </c>
      <c r="H70" s="109">
        <v>380</v>
      </c>
      <c r="I70" s="93">
        <v>240</v>
      </c>
      <c r="J70" s="109">
        <v>380</v>
      </c>
      <c r="K70" s="93">
        <v>196</v>
      </c>
      <c r="L70" s="109">
        <v>380</v>
      </c>
      <c r="M70" s="93">
        <v>192</v>
      </c>
      <c r="N70" s="109">
        <v>380</v>
      </c>
      <c r="O70" s="93">
        <v>418</v>
      </c>
      <c r="P70" s="109">
        <v>380</v>
      </c>
      <c r="Q70" s="93">
        <v>383</v>
      </c>
      <c r="R70" s="109">
        <v>380</v>
      </c>
      <c r="S70" s="93">
        <v>380</v>
      </c>
      <c r="T70" s="109">
        <v>380</v>
      </c>
      <c r="U70" s="93">
        <v>370</v>
      </c>
      <c r="V70" s="109">
        <v>380</v>
      </c>
      <c r="W70" s="93">
        <v>391</v>
      </c>
      <c r="X70" s="109">
        <v>380</v>
      </c>
      <c r="Y70" s="93">
        <v>355</v>
      </c>
      <c r="Z70" s="109">
        <f t="shared" si="17"/>
        <v>4560</v>
      </c>
      <c r="AA70" s="93">
        <f t="shared" si="17"/>
        <v>4204</v>
      </c>
      <c r="AB70" s="118">
        <v>2.4</v>
      </c>
      <c r="AC70" s="119">
        <f t="shared" si="13"/>
        <v>10944</v>
      </c>
      <c r="AD70" s="121">
        <f t="shared" si="14"/>
        <v>10089.6</v>
      </c>
    </row>
    <row r="71" spans="1:30" s="58" customFormat="1" ht="18" customHeight="1" x14ac:dyDescent="0.25">
      <c r="A71" s="60" t="s">
        <v>74</v>
      </c>
      <c r="B71" s="109">
        <v>2</v>
      </c>
      <c r="C71" s="93">
        <v>0</v>
      </c>
      <c r="D71" s="109">
        <v>2</v>
      </c>
      <c r="E71" s="93">
        <v>0</v>
      </c>
      <c r="F71" s="109">
        <v>2</v>
      </c>
      <c r="G71" s="93">
        <v>0</v>
      </c>
      <c r="H71" s="109">
        <v>2</v>
      </c>
      <c r="I71" s="93">
        <v>0</v>
      </c>
      <c r="J71" s="109">
        <v>2</v>
      </c>
      <c r="K71" s="93">
        <v>0</v>
      </c>
      <c r="L71" s="109">
        <v>2</v>
      </c>
      <c r="M71" s="93">
        <v>0</v>
      </c>
      <c r="N71" s="109">
        <v>2</v>
      </c>
      <c r="O71" s="93">
        <v>0</v>
      </c>
      <c r="P71" s="109">
        <v>2</v>
      </c>
      <c r="Q71" s="93">
        <v>0</v>
      </c>
      <c r="R71" s="109">
        <v>2</v>
      </c>
      <c r="S71" s="93">
        <v>0</v>
      </c>
      <c r="T71" s="109">
        <v>2</v>
      </c>
      <c r="U71" s="93">
        <v>2</v>
      </c>
      <c r="V71" s="109">
        <v>2</v>
      </c>
      <c r="W71" s="93">
        <v>0</v>
      </c>
      <c r="X71" s="109">
        <v>2</v>
      </c>
      <c r="Y71" s="93">
        <v>3</v>
      </c>
      <c r="Z71" s="109">
        <f t="shared" si="17"/>
        <v>24</v>
      </c>
      <c r="AA71" s="93">
        <f t="shared" si="17"/>
        <v>5</v>
      </c>
      <c r="AB71" s="118">
        <v>2.4</v>
      </c>
      <c r="AC71" s="119">
        <f t="shared" si="13"/>
        <v>57.599999999999994</v>
      </c>
      <c r="AD71" s="121">
        <f t="shared" si="14"/>
        <v>12</v>
      </c>
    </row>
    <row r="72" spans="1:30" s="58" customFormat="1" ht="18" customHeight="1" x14ac:dyDescent="0.25">
      <c r="A72" s="60" t="s">
        <v>75</v>
      </c>
      <c r="B72" s="109">
        <v>20</v>
      </c>
      <c r="C72" s="93">
        <v>0</v>
      </c>
      <c r="D72" s="109">
        <v>20</v>
      </c>
      <c r="E72" s="93">
        <v>35</v>
      </c>
      <c r="F72" s="109">
        <v>20</v>
      </c>
      <c r="G72" s="93">
        <v>0</v>
      </c>
      <c r="H72" s="109">
        <v>20</v>
      </c>
      <c r="I72" s="93">
        <v>186</v>
      </c>
      <c r="J72" s="109">
        <v>20</v>
      </c>
      <c r="K72" s="93">
        <v>37</v>
      </c>
      <c r="L72" s="109">
        <v>20</v>
      </c>
      <c r="M72" s="93">
        <v>71</v>
      </c>
      <c r="N72" s="109">
        <v>20</v>
      </c>
      <c r="O72" s="93">
        <v>53</v>
      </c>
      <c r="P72" s="109">
        <v>20</v>
      </c>
      <c r="Q72" s="93">
        <v>34</v>
      </c>
      <c r="R72" s="109">
        <v>20</v>
      </c>
      <c r="S72" s="93">
        <v>27</v>
      </c>
      <c r="T72" s="109">
        <v>20</v>
      </c>
      <c r="U72" s="93">
        <v>25</v>
      </c>
      <c r="V72" s="109">
        <v>20</v>
      </c>
      <c r="W72" s="93">
        <v>21</v>
      </c>
      <c r="X72" s="109">
        <v>20</v>
      </c>
      <c r="Y72" s="93">
        <v>26</v>
      </c>
      <c r="Z72" s="109">
        <f t="shared" si="17"/>
        <v>240</v>
      </c>
      <c r="AA72" s="93">
        <f t="shared" si="17"/>
        <v>515</v>
      </c>
      <c r="AB72" s="118">
        <v>30</v>
      </c>
      <c r="AC72" s="119">
        <f t="shared" si="13"/>
        <v>7200</v>
      </c>
      <c r="AD72" s="121">
        <f t="shared" si="14"/>
        <v>15450</v>
      </c>
    </row>
    <row r="73" spans="1:30" s="58" customFormat="1" ht="18" customHeight="1" x14ac:dyDescent="0.25">
      <c r="A73" s="60" t="s">
        <v>76</v>
      </c>
      <c r="B73" s="109">
        <v>20</v>
      </c>
      <c r="C73" s="93">
        <v>0</v>
      </c>
      <c r="D73" s="109">
        <v>20</v>
      </c>
      <c r="E73" s="93">
        <v>0</v>
      </c>
      <c r="F73" s="109">
        <v>20</v>
      </c>
      <c r="G73" s="93">
        <v>0</v>
      </c>
      <c r="H73" s="109">
        <v>20</v>
      </c>
      <c r="I73" s="93">
        <v>0</v>
      </c>
      <c r="J73" s="109">
        <v>20</v>
      </c>
      <c r="K73" s="93">
        <v>0</v>
      </c>
      <c r="L73" s="109">
        <v>20</v>
      </c>
      <c r="M73" s="93">
        <v>0</v>
      </c>
      <c r="N73" s="109">
        <v>20</v>
      </c>
      <c r="O73" s="93">
        <v>0</v>
      </c>
      <c r="P73" s="109">
        <v>20</v>
      </c>
      <c r="Q73" s="93">
        <v>0</v>
      </c>
      <c r="R73" s="109">
        <v>20</v>
      </c>
      <c r="S73" s="93">
        <v>0</v>
      </c>
      <c r="T73" s="109">
        <v>20</v>
      </c>
      <c r="U73" s="93">
        <v>0</v>
      </c>
      <c r="V73" s="109">
        <v>20</v>
      </c>
      <c r="W73" s="93">
        <v>0</v>
      </c>
      <c r="X73" s="109">
        <v>20</v>
      </c>
      <c r="Y73" s="93">
        <v>0</v>
      </c>
      <c r="Z73" s="109">
        <f t="shared" si="17"/>
        <v>240</v>
      </c>
      <c r="AA73" s="93">
        <f t="shared" si="17"/>
        <v>0</v>
      </c>
      <c r="AB73" s="118">
        <v>0.7</v>
      </c>
      <c r="AC73" s="119">
        <f t="shared" si="13"/>
        <v>168</v>
      </c>
      <c r="AD73" s="121">
        <f t="shared" si="14"/>
        <v>0</v>
      </c>
    </row>
    <row r="74" spans="1:30" s="58" customFormat="1" ht="18" customHeight="1" x14ac:dyDescent="0.25">
      <c r="A74" s="60" t="s">
        <v>77</v>
      </c>
      <c r="B74" s="109">
        <v>2600</v>
      </c>
      <c r="C74" s="110">
        <f>2273*2</f>
        <v>4546</v>
      </c>
      <c r="D74" s="109">
        <v>2600</v>
      </c>
      <c r="E74" s="110">
        <f>1331*2</f>
        <v>2662</v>
      </c>
      <c r="F74" s="109">
        <v>2600</v>
      </c>
      <c r="G74" s="93">
        <v>2716</v>
      </c>
      <c r="H74" s="109">
        <v>2600</v>
      </c>
      <c r="I74" s="93">
        <v>2750</v>
      </c>
      <c r="J74" s="109">
        <v>2600</v>
      </c>
      <c r="K74" s="93">
        <v>2836</v>
      </c>
      <c r="L74" s="109">
        <v>2600</v>
      </c>
      <c r="M74" s="93">
        <v>2600</v>
      </c>
      <c r="N74" s="109">
        <v>2600</v>
      </c>
      <c r="O74" s="93">
        <v>2868</v>
      </c>
      <c r="P74" s="109">
        <v>2600</v>
      </c>
      <c r="Q74" s="110">
        <v>2578</v>
      </c>
      <c r="R74" s="109">
        <v>2600</v>
      </c>
      <c r="S74" s="110">
        <v>2690</v>
      </c>
      <c r="T74" s="109">
        <v>2600</v>
      </c>
      <c r="U74" s="110">
        <v>2612</v>
      </c>
      <c r="V74" s="109">
        <v>2600</v>
      </c>
      <c r="W74" s="110">
        <v>2332</v>
      </c>
      <c r="X74" s="109">
        <v>2600</v>
      </c>
      <c r="Y74" s="93">
        <v>2440</v>
      </c>
      <c r="Z74" s="109">
        <f t="shared" si="17"/>
        <v>31200</v>
      </c>
      <c r="AA74" s="93">
        <f t="shared" si="17"/>
        <v>33630</v>
      </c>
      <c r="AB74" s="118">
        <v>1.5</v>
      </c>
      <c r="AC74" s="119">
        <f t="shared" si="13"/>
        <v>46800</v>
      </c>
      <c r="AD74" s="121">
        <f t="shared" si="14"/>
        <v>50445</v>
      </c>
    </row>
    <row r="75" spans="1:30" s="58" customFormat="1" ht="18" customHeight="1" x14ac:dyDescent="0.25">
      <c r="A75" s="60" t="s">
        <v>78</v>
      </c>
      <c r="B75" s="109">
        <v>150</v>
      </c>
      <c r="C75" s="93">
        <v>664</v>
      </c>
      <c r="D75" s="109">
        <v>150</v>
      </c>
      <c r="E75" s="93">
        <v>0</v>
      </c>
      <c r="F75" s="109">
        <v>150</v>
      </c>
      <c r="G75" s="93">
        <v>0</v>
      </c>
      <c r="H75" s="109">
        <v>150</v>
      </c>
      <c r="I75" s="93">
        <v>181</v>
      </c>
      <c r="J75" s="109">
        <v>150</v>
      </c>
      <c r="K75" s="93">
        <v>126</v>
      </c>
      <c r="L75" s="109">
        <v>150</v>
      </c>
      <c r="M75" s="93">
        <v>40</v>
      </c>
      <c r="N75" s="109">
        <v>150</v>
      </c>
      <c r="O75" s="93">
        <v>129</v>
      </c>
      <c r="P75" s="109">
        <v>150</v>
      </c>
      <c r="Q75" s="93">
        <v>146</v>
      </c>
      <c r="R75" s="109">
        <v>150</v>
      </c>
      <c r="S75" s="93">
        <v>156</v>
      </c>
      <c r="T75" s="109">
        <v>150</v>
      </c>
      <c r="U75" s="93">
        <v>151</v>
      </c>
      <c r="V75" s="109">
        <v>150</v>
      </c>
      <c r="W75" s="93">
        <v>153</v>
      </c>
      <c r="X75" s="109">
        <v>150</v>
      </c>
      <c r="Y75" s="93">
        <v>143</v>
      </c>
      <c r="Z75" s="109">
        <f t="shared" si="17"/>
        <v>1800</v>
      </c>
      <c r="AA75" s="93">
        <f t="shared" si="17"/>
        <v>1889</v>
      </c>
      <c r="AB75" s="118">
        <v>4.9000000000000004</v>
      </c>
      <c r="AC75" s="119">
        <f t="shared" si="13"/>
        <v>8820</v>
      </c>
      <c r="AD75" s="121">
        <f t="shared" si="14"/>
        <v>9256.1</v>
      </c>
    </row>
    <row r="76" spans="1:30" s="58" customFormat="1" ht="18" customHeight="1" x14ac:dyDescent="0.25">
      <c r="A76" s="60" t="s">
        <v>79</v>
      </c>
      <c r="B76" s="109">
        <v>2600</v>
      </c>
      <c r="C76" s="110">
        <f>2273*2</f>
        <v>4546</v>
      </c>
      <c r="D76" s="109">
        <v>2600</v>
      </c>
      <c r="E76" s="110">
        <f>1331*2</f>
        <v>2662</v>
      </c>
      <c r="F76" s="109">
        <v>2600</v>
      </c>
      <c r="G76" s="93">
        <v>2716</v>
      </c>
      <c r="H76" s="109">
        <v>2600</v>
      </c>
      <c r="I76" s="93">
        <v>2750</v>
      </c>
      <c r="J76" s="109">
        <v>2600</v>
      </c>
      <c r="K76" s="93">
        <v>2836</v>
      </c>
      <c r="L76" s="109">
        <v>2600</v>
      </c>
      <c r="M76" s="93">
        <v>2600</v>
      </c>
      <c r="N76" s="109">
        <v>2600</v>
      </c>
      <c r="O76" s="93">
        <v>2868</v>
      </c>
      <c r="P76" s="109">
        <v>2600</v>
      </c>
      <c r="Q76" s="110">
        <v>2578</v>
      </c>
      <c r="R76" s="109">
        <v>2600</v>
      </c>
      <c r="S76" s="110">
        <v>2690</v>
      </c>
      <c r="T76" s="109">
        <v>2600</v>
      </c>
      <c r="U76" s="110">
        <v>2612</v>
      </c>
      <c r="V76" s="109">
        <v>2600</v>
      </c>
      <c r="W76" s="110">
        <v>2332</v>
      </c>
      <c r="X76" s="109">
        <v>2600</v>
      </c>
      <c r="Y76" s="93">
        <v>2440</v>
      </c>
      <c r="Z76" s="109">
        <f t="shared" si="17"/>
        <v>31200</v>
      </c>
      <c r="AA76" s="93">
        <f t="shared" si="17"/>
        <v>33630</v>
      </c>
      <c r="AB76" s="118">
        <v>0.3</v>
      </c>
      <c r="AC76" s="119">
        <f t="shared" si="13"/>
        <v>9360</v>
      </c>
      <c r="AD76" s="121">
        <f t="shared" si="14"/>
        <v>10089</v>
      </c>
    </row>
    <row r="77" spans="1:30" s="58" customFormat="1" ht="18" customHeight="1" x14ac:dyDescent="0.25">
      <c r="A77" s="60" t="s">
        <v>80</v>
      </c>
      <c r="B77" s="109">
        <v>22</v>
      </c>
      <c r="C77" s="93">
        <v>0</v>
      </c>
      <c r="D77" s="109">
        <v>22</v>
      </c>
      <c r="E77" s="93">
        <v>0</v>
      </c>
      <c r="F77" s="109">
        <v>22</v>
      </c>
      <c r="G77" s="93">
        <v>0</v>
      </c>
      <c r="H77" s="109">
        <v>22</v>
      </c>
      <c r="I77" s="93">
        <v>0</v>
      </c>
      <c r="J77" s="109">
        <v>22</v>
      </c>
      <c r="K77" s="93">
        <v>0</v>
      </c>
      <c r="L77" s="109">
        <v>22</v>
      </c>
      <c r="M77" s="93">
        <v>26</v>
      </c>
      <c r="N77" s="109">
        <v>22</v>
      </c>
      <c r="O77" s="93">
        <v>0</v>
      </c>
      <c r="P77" s="109">
        <v>22</v>
      </c>
      <c r="Q77" s="93">
        <v>21</v>
      </c>
      <c r="R77" s="109">
        <v>22</v>
      </c>
      <c r="S77" s="93">
        <v>21</v>
      </c>
      <c r="T77" s="109">
        <v>22</v>
      </c>
      <c r="U77" s="93">
        <v>25</v>
      </c>
      <c r="V77" s="109">
        <v>22</v>
      </c>
      <c r="W77" s="93">
        <v>0</v>
      </c>
      <c r="X77" s="109">
        <v>22</v>
      </c>
      <c r="Y77" s="93">
        <v>27</v>
      </c>
      <c r="Z77" s="109">
        <f t="shared" si="17"/>
        <v>264</v>
      </c>
      <c r="AA77" s="93">
        <f t="shared" si="17"/>
        <v>120</v>
      </c>
      <c r="AB77" s="118">
        <v>2.4</v>
      </c>
      <c r="AC77" s="119">
        <f t="shared" si="13"/>
        <v>633.6</v>
      </c>
      <c r="AD77" s="121">
        <f t="shared" si="14"/>
        <v>288</v>
      </c>
    </row>
    <row r="78" spans="1:30" s="58" customFormat="1" ht="18" customHeight="1" x14ac:dyDescent="0.25">
      <c r="A78" s="60" t="s">
        <v>81</v>
      </c>
      <c r="B78" s="109">
        <v>22</v>
      </c>
      <c r="C78" s="93">
        <v>0</v>
      </c>
      <c r="D78" s="109">
        <v>22</v>
      </c>
      <c r="E78" s="93">
        <v>0</v>
      </c>
      <c r="F78" s="109">
        <v>22</v>
      </c>
      <c r="G78" s="93">
        <v>0</v>
      </c>
      <c r="H78" s="109">
        <v>22</v>
      </c>
      <c r="I78" s="93">
        <v>0</v>
      </c>
      <c r="J78" s="109">
        <v>22</v>
      </c>
      <c r="K78" s="93">
        <v>0</v>
      </c>
      <c r="L78" s="109">
        <v>22</v>
      </c>
      <c r="M78" s="93">
        <v>214</v>
      </c>
      <c r="N78" s="109">
        <v>22</v>
      </c>
      <c r="O78" s="93">
        <v>0</v>
      </c>
      <c r="P78" s="109">
        <v>22</v>
      </c>
      <c r="Q78" s="93">
        <v>24</v>
      </c>
      <c r="R78" s="109">
        <v>22</v>
      </c>
      <c r="S78" s="93">
        <v>22</v>
      </c>
      <c r="T78" s="109">
        <v>22</v>
      </c>
      <c r="U78" s="93">
        <v>19</v>
      </c>
      <c r="V78" s="109">
        <v>22</v>
      </c>
      <c r="W78" s="93">
        <v>24</v>
      </c>
      <c r="X78" s="109">
        <v>22</v>
      </c>
      <c r="Y78" s="93">
        <v>0</v>
      </c>
      <c r="Z78" s="109">
        <f t="shared" si="17"/>
        <v>264</v>
      </c>
      <c r="AA78" s="93">
        <f t="shared" si="17"/>
        <v>303</v>
      </c>
      <c r="AB78" s="118">
        <v>2.4</v>
      </c>
      <c r="AC78" s="119">
        <f t="shared" si="13"/>
        <v>633.6</v>
      </c>
      <c r="AD78" s="121">
        <f t="shared" si="14"/>
        <v>727.19999999999993</v>
      </c>
    </row>
    <row r="79" spans="1:30" s="58" customFormat="1" ht="18" customHeight="1" x14ac:dyDescent="0.25">
      <c r="A79" s="60" t="s">
        <v>82</v>
      </c>
      <c r="B79" s="109">
        <v>2</v>
      </c>
      <c r="C79" s="93">
        <v>0</v>
      </c>
      <c r="D79" s="109">
        <v>2</v>
      </c>
      <c r="E79" s="93">
        <v>0</v>
      </c>
      <c r="F79" s="109">
        <v>2</v>
      </c>
      <c r="G79" s="93">
        <v>0</v>
      </c>
      <c r="H79" s="109">
        <v>2</v>
      </c>
      <c r="I79" s="93">
        <v>0</v>
      </c>
      <c r="J79" s="109">
        <v>2</v>
      </c>
      <c r="K79" s="93">
        <v>0</v>
      </c>
      <c r="L79" s="109">
        <v>2</v>
      </c>
      <c r="M79" s="93">
        <v>0</v>
      </c>
      <c r="N79" s="109">
        <v>2</v>
      </c>
      <c r="O79" s="93">
        <v>0</v>
      </c>
      <c r="P79" s="109">
        <v>2</v>
      </c>
      <c r="Q79" s="93">
        <v>0</v>
      </c>
      <c r="R79" s="109">
        <v>2</v>
      </c>
      <c r="S79" s="93">
        <v>0</v>
      </c>
      <c r="T79" s="109">
        <v>2</v>
      </c>
      <c r="U79" s="93">
        <v>0</v>
      </c>
      <c r="V79" s="109">
        <v>2</v>
      </c>
      <c r="W79" s="93">
        <v>0</v>
      </c>
      <c r="X79" s="109">
        <v>2</v>
      </c>
      <c r="Y79" s="93">
        <v>0</v>
      </c>
      <c r="Z79" s="109">
        <f t="shared" si="17"/>
        <v>24</v>
      </c>
      <c r="AA79" s="93">
        <f t="shared" si="17"/>
        <v>0</v>
      </c>
      <c r="AB79" s="118">
        <v>5.4</v>
      </c>
      <c r="AC79" s="119">
        <f t="shared" si="13"/>
        <v>129.60000000000002</v>
      </c>
      <c r="AD79" s="121">
        <f t="shared" si="14"/>
        <v>0</v>
      </c>
    </row>
    <row r="80" spans="1:30" s="58" customFormat="1" ht="18" customHeight="1" x14ac:dyDescent="0.25">
      <c r="A80" s="60" t="s">
        <v>83</v>
      </c>
      <c r="B80" s="109">
        <v>2</v>
      </c>
      <c r="C80" s="93">
        <v>0</v>
      </c>
      <c r="D80" s="109">
        <v>2</v>
      </c>
      <c r="E80" s="93">
        <v>0</v>
      </c>
      <c r="F80" s="109">
        <v>2</v>
      </c>
      <c r="G80" s="93">
        <v>0</v>
      </c>
      <c r="H80" s="109">
        <v>2</v>
      </c>
      <c r="I80" s="93">
        <v>0</v>
      </c>
      <c r="J80" s="109">
        <v>2</v>
      </c>
      <c r="K80" s="93">
        <v>0</v>
      </c>
      <c r="L80" s="109">
        <v>2</v>
      </c>
      <c r="M80" s="93">
        <v>0</v>
      </c>
      <c r="N80" s="109">
        <v>2</v>
      </c>
      <c r="O80" s="93">
        <v>0</v>
      </c>
      <c r="P80" s="109">
        <v>2</v>
      </c>
      <c r="Q80" s="93">
        <v>0</v>
      </c>
      <c r="R80" s="109">
        <v>2</v>
      </c>
      <c r="S80" s="93">
        <v>0</v>
      </c>
      <c r="T80" s="109">
        <v>2</v>
      </c>
      <c r="U80" s="93">
        <v>0</v>
      </c>
      <c r="V80" s="109">
        <v>2</v>
      </c>
      <c r="W80" s="93">
        <v>0</v>
      </c>
      <c r="X80" s="109">
        <v>2</v>
      </c>
      <c r="Y80" s="93">
        <v>0</v>
      </c>
      <c r="Z80" s="109">
        <f t="shared" si="17"/>
        <v>24</v>
      </c>
      <c r="AA80" s="93">
        <f t="shared" si="17"/>
        <v>0</v>
      </c>
      <c r="AB80" s="118">
        <v>4.5</v>
      </c>
      <c r="AC80" s="119">
        <f t="shared" si="13"/>
        <v>108</v>
      </c>
      <c r="AD80" s="121">
        <f t="shared" si="14"/>
        <v>0</v>
      </c>
    </row>
    <row r="81" spans="1:30" s="58" customFormat="1" ht="18" customHeight="1" x14ac:dyDescent="0.25">
      <c r="A81" s="60" t="s">
        <v>84</v>
      </c>
      <c r="B81" s="109">
        <v>2</v>
      </c>
      <c r="C81" s="93">
        <v>0</v>
      </c>
      <c r="D81" s="109">
        <v>2</v>
      </c>
      <c r="E81" s="93">
        <v>0</v>
      </c>
      <c r="F81" s="109">
        <v>2</v>
      </c>
      <c r="G81" s="93">
        <v>0</v>
      </c>
      <c r="H81" s="109">
        <v>2</v>
      </c>
      <c r="I81" s="93">
        <v>0</v>
      </c>
      <c r="J81" s="109">
        <v>2</v>
      </c>
      <c r="K81" s="93">
        <v>0</v>
      </c>
      <c r="L81" s="109">
        <v>2</v>
      </c>
      <c r="M81" s="93">
        <v>0</v>
      </c>
      <c r="N81" s="109">
        <v>2</v>
      </c>
      <c r="O81" s="93">
        <v>0</v>
      </c>
      <c r="P81" s="109">
        <v>2</v>
      </c>
      <c r="Q81" s="93">
        <v>0</v>
      </c>
      <c r="R81" s="109">
        <v>2</v>
      </c>
      <c r="S81" s="93">
        <v>0</v>
      </c>
      <c r="T81" s="109">
        <v>2</v>
      </c>
      <c r="U81" s="93">
        <v>0</v>
      </c>
      <c r="V81" s="109">
        <v>2</v>
      </c>
      <c r="W81" s="93">
        <v>0</v>
      </c>
      <c r="X81" s="109">
        <v>2</v>
      </c>
      <c r="Y81" s="93">
        <v>0</v>
      </c>
      <c r="Z81" s="109">
        <f t="shared" si="17"/>
        <v>24</v>
      </c>
      <c r="AA81" s="93">
        <f t="shared" si="17"/>
        <v>0</v>
      </c>
      <c r="AB81" s="118">
        <v>4.5</v>
      </c>
      <c r="AC81" s="119">
        <f t="shared" si="13"/>
        <v>108</v>
      </c>
      <c r="AD81" s="121">
        <f t="shared" si="14"/>
        <v>0</v>
      </c>
    </row>
    <row r="82" spans="1:30" s="58" customFormat="1" ht="18" customHeight="1" thickBot="1" x14ac:dyDescent="0.3">
      <c r="A82" s="123" t="s">
        <v>85</v>
      </c>
      <c r="B82" s="124">
        <v>20</v>
      </c>
      <c r="C82" s="97">
        <v>0</v>
      </c>
      <c r="D82" s="124">
        <v>20</v>
      </c>
      <c r="E82" s="97">
        <v>0</v>
      </c>
      <c r="F82" s="124">
        <v>20</v>
      </c>
      <c r="G82" s="97">
        <v>0</v>
      </c>
      <c r="H82" s="124">
        <v>20</v>
      </c>
      <c r="I82" s="97">
        <v>0</v>
      </c>
      <c r="J82" s="124">
        <v>20</v>
      </c>
      <c r="K82" s="97">
        <v>109</v>
      </c>
      <c r="L82" s="124">
        <v>20</v>
      </c>
      <c r="M82" s="97">
        <v>0</v>
      </c>
      <c r="N82" s="124">
        <v>20</v>
      </c>
      <c r="O82" s="97">
        <v>0</v>
      </c>
      <c r="P82" s="124">
        <v>20</v>
      </c>
      <c r="Q82" s="97">
        <v>0</v>
      </c>
      <c r="R82" s="124">
        <v>20</v>
      </c>
      <c r="S82" s="97">
        <v>0</v>
      </c>
      <c r="T82" s="124">
        <v>20</v>
      </c>
      <c r="U82" s="97">
        <v>0</v>
      </c>
      <c r="V82" s="124">
        <v>20</v>
      </c>
      <c r="W82" s="97">
        <v>0</v>
      </c>
      <c r="X82" s="124">
        <v>20</v>
      </c>
      <c r="Y82" s="97">
        <v>0</v>
      </c>
      <c r="Z82" s="109">
        <f t="shared" si="17"/>
        <v>240</v>
      </c>
      <c r="AA82" s="93">
        <f t="shared" si="17"/>
        <v>109</v>
      </c>
      <c r="AB82" s="118">
        <v>11.3</v>
      </c>
      <c r="AC82" s="119">
        <f t="shared" si="13"/>
        <v>2712</v>
      </c>
      <c r="AD82" s="121">
        <f t="shared" si="14"/>
        <v>1231.7</v>
      </c>
    </row>
    <row r="83" spans="1:30" s="58" customFormat="1" ht="18" customHeight="1" thickBot="1" x14ac:dyDescent="0.3">
      <c r="A83" s="127" t="s">
        <v>25</v>
      </c>
      <c r="B83" s="129">
        <f>SUM(B64:B82)</f>
        <v>13744</v>
      </c>
      <c r="C83" s="125">
        <f>SUM(C64:C82)</f>
        <v>24101</v>
      </c>
      <c r="D83" s="129">
        <f t="shared" ref="D83:AA83" si="18">SUM(D64:D82)</f>
        <v>13744</v>
      </c>
      <c r="E83" s="125">
        <f t="shared" si="18"/>
        <v>13747</v>
      </c>
      <c r="F83" s="129">
        <f t="shared" si="18"/>
        <v>13744</v>
      </c>
      <c r="G83" s="125">
        <f t="shared" si="18"/>
        <v>13920</v>
      </c>
      <c r="H83" s="129">
        <f t="shared" si="18"/>
        <v>13744</v>
      </c>
      <c r="I83" s="125">
        <f t="shared" si="18"/>
        <v>14357</v>
      </c>
      <c r="J83" s="129">
        <f t="shared" si="18"/>
        <v>13744</v>
      </c>
      <c r="K83" s="125">
        <f t="shared" si="18"/>
        <v>14784</v>
      </c>
      <c r="L83" s="129">
        <f t="shared" si="18"/>
        <v>13744</v>
      </c>
      <c r="M83" s="125">
        <f t="shared" si="18"/>
        <v>13674</v>
      </c>
      <c r="N83" s="129">
        <f t="shared" si="18"/>
        <v>13744</v>
      </c>
      <c r="O83" s="125">
        <f t="shared" si="18"/>
        <v>15068</v>
      </c>
      <c r="P83" s="129">
        <f t="shared" si="18"/>
        <v>13744</v>
      </c>
      <c r="Q83" s="125">
        <f t="shared" si="18"/>
        <v>13584</v>
      </c>
      <c r="R83" s="129">
        <f t="shared" si="18"/>
        <v>13744</v>
      </c>
      <c r="S83" s="125">
        <f t="shared" si="18"/>
        <v>14141</v>
      </c>
      <c r="T83" s="129">
        <f t="shared" si="18"/>
        <v>13744</v>
      </c>
      <c r="U83" s="125">
        <f t="shared" si="18"/>
        <v>13803</v>
      </c>
      <c r="V83" s="129">
        <f t="shared" si="18"/>
        <v>13744</v>
      </c>
      <c r="W83" s="125">
        <f t="shared" si="18"/>
        <v>12333</v>
      </c>
      <c r="X83" s="129">
        <f t="shared" si="18"/>
        <v>13744</v>
      </c>
      <c r="Y83" s="125">
        <f t="shared" si="18"/>
        <v>12902</v>
      </c>
      <c r="Z83" s="129">
        <f t="shared" si="18"/>
        <v>164928</v>
      </c>
      <c r="AA83" s="125">
        <f t="shared" si="18"/>
        <v>176414</v>
      </c>
      <c r="AB83" s="116" t="s">
        <v>59</v>
      </c>
      <c r="AC83" s="120">
        <f>SUM(AC60:AC82)</f>
        <v>205065.60000000001</v>
      </c>
      <c r="AD83" s="122">
        <f>SUM(AD60:AD82)</f>
        <v>221968.60000000003</v>
      </c>
    </row>
    <row r="84" spans="1:30" s="58" customFormat="1" ht="18" customHeight="1" thickBot="1" x14ac:dyDescent="0.3">
      <c r="A84" s="128" t="s">
        <v>60</v>
      </c>
      <c r="B84" s="130">
        <f>SUMPRODUCT(B60:B82,$AB$60:$AB$82)</f>
        <v>17088.8</v>
      </c>
      <c r="C84" s="126">
        <f>SUMPRODUCT(C60:C82,$AB$60:$AB$82)</f>
        <v>27079.599999999995</v>
      </c>
      <c r="D84" s="130">
        <f t="shared" ref="D84:AA84" si="19">SUMPRODUCT(D60:D82,$AB$60:$AB$82)</f>
        <v>17088.8</v>
      </c>
      <c r="E84" s="126">
        <f t="shared" si="19"/>
        <v>16209.400000000001</v>
      </c>
      <c r="F84" s="130">
        <f t="shared" si="19"/>
        <v>17088.8</v>
      </c>
      <c r="G84" s="126">
        <f t="shared" si="19"/>
        <v>15415.999999999996</v>
      </c>
      <c r="H84" s="130">
        <f t="shared" si="19"/>
        <v>17088.8</v>
      </c>
      <c r="I84" s="126">
        <f t="shared" si="19"/>
        <v>21316.9</v>
      </c>
      <c r="J84" s="130">
        <f t="shared" si="19"/>
        <v>17088.8</v>
      </c>
      <c r="K84" s="126">
        <f t="shared" si="19"/>
        <v>19252.699999999997</v>
      </c>
      <c r="L84" s="130">
        <f t="shared" si="19"/>
        <v>17088.8</v>
      </c>
      <c r="M84" s="126">
        <f t="shared" si="19"/>
        <v>18278.8</v>
      </c>
      <c r="N84" s="130">
        <f t="shared" si="19"/>
        <v>17088.8</v>
      </c>
      <c r="O84" s="126">
        <f t="shared" si="19"/>
        <v>19462.900000000001</v>
      </c>
      <c r="P84" s="130">
        <f t="shared" si="19"/>
        <v>17088.8</v>
      </c>
      <c r="Q84" s="126">
        <f t="shared" si="19"/>
        <v>17374.2</v>
      </c>
      <c r="R84" s="130">
        <f t="shared" si="19"/>
        <v>17088.8</v>
      </c>
      <c r="S84" s="126">
        <f t="shared" si="19"/>
        <v>17555.600000000002</v>
      </c>
      <c r="T84" s="130">
        <f t="shared" si="19"/>
        <v>17088.8</v>
      </c>
      <c r="U84" s="126">
        <f t="shared" si="19"/>
        <v>17671.699999999997</v>
      </c>
      <c r="V84" s="130">
        <f t="shared" si="19"/>
        <v>17088.8</v>
      </c>
      <c r="W84" s="126">
        <f t="shared" si="19"/>
        <v>15602.100000000002</v>
      </c>
      <c r="X84" s="130">
        <f t="shared" si="19"/>
        <v>17088.8</v>
      </c>
      <c r="Y84" s="126">
        <f t="shared" si="19"/>
        <v>16748.7</v>
      </c>
      <c r="Z84" s="130">
        <f t="shared" si="19"/>
        <v>205065.60000000001</v>
      </c>
      <c r="AA84" s="126">
        <f t="shared" si="19"/>
        <v>221968.60000000003</v>
      </c>
    </row>
    <row r="85" spans="1:30" s="58" customFormat="1" ht="18" customHeight="1" x14ac:dyDescent="0.25">
      <c r="A85" s="85" t="s">
        <v>86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6"/>
      <c r="W85" s="56"/>
      <c r="X85" s="56"/>
      <c r="Y85" s="57"/>
      <c r="Z85" s="56"/>
      <c r="AA85" s="56"/>
    </row>
    <row r="86" spans="1:30" s="58" customFormat="1" ht="18" customHeigh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6"/>
      <c r="W86" s="56"/>
      <c r="X86" s="56"/>
      <c r="Y86" s="57"/>
      <c r="Z86" s="56"/>
      <c r="AA86" s="56"/>
    </row>
    <row r="87" spans="1:30" s="58" customFormat="1" ht="18" customHeight="1" x14ac:dyDescent="0.25">
      <c r="A87" s="59"/>
      <c r="B87" s="149" t="s">
        <v>87</v>
      </c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</row>
    <row r="88" spans="1:30" s="58" customFormat="1" ht="5.0999999999999996" customHeight="1" thickBot="1" x14ac:dyDescent="0.3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6"/>
      <c r="W88" s="56"/>
      <c r="X88" s="56"/>
      <c r="Y88" s="57"/>
      <c r="Z88" s="56"/>
      <c r="AA88" s="56"/>
    </row>
    <row r="89" spans="1:30" s="58" customFormat="1" ht="18" customHeight="1" thickBot="1" x14ac:dyDescent="0.3">
      <c r="A89" s="62"/>
      <c r="B89" s="159" t="s">
        <v>3</v>
      </c>
      <c r="C89" s="160"/>
      <c r="D89" s="161" t="s">
        <v>4</v>
      </c>
      <c r="E89" s="160"/>
      <c r="F89" s="156" t="s">
        <v>5</v>
      </c>
      <c r="G89" s="157"/>
      <c r="H89" s="156" t="s">
        <v>6</v>
      </c>
      <c r="I89" s="157"/>
      <c r="J89" s="156" t="s">
        <v>7</v>
      </c>
      <c r="K89" s="157"/>
      <c r="L89" s="156" t="s">
        <v>8</v>
      </c>
      <c r="M89" s="157"/>
      <c r="N89" s="158" t="s">
        <v>9</v>
      </c>
      <c r="O89" s="152"/>
      <c r="P89" s="151" t="s">
        <v>10</v>
      </c>
      <c r="Q89" s="152"/>
      <c r="R89" s="151" t="s">
        <v>11</v>
      </c>
      <c r="S89" s="152"/>
      <c r="T89" s="151" t="s">
        <v>12</v>
      </c>
      <c r="U89" s="152"/>
      <c r="V89" s="151" t="s">
        <v>13</v>
      </c>
      <c r="W89" s="152"/>
      <c r="X89" s="151" t="s">
        <v>14</v>
      </c>
      <c r="Y89" s="153"/>
      <c r="Z89" s="154" t="s">
        <v>15</v>
      </c>
      <c r="AA89" s="155"/>
    </row>
    <row r="90" spans="1:30" s="58" customFormat="1" ht="18" customHeight="1" x14ac:dyDescent="0.25">
      <c r="A90" s="63" t="s">
        <v>88</v>
      </c>
      <c r="B90" s="8" t="s">
        <v>17</v>
      </c>
      <c r="C90" s="23" t="s">
        <v>18</v>
      </c>
      <c r="D90" s="9" t="s">
        <v>17</v>
      </c>
      <c r="E90" s="23" t="s">
        <v>18</v>
      </c>
      <c r="F90" s="7" t="s">
        <v>17</v>
      </c>
      <c r="G90" s="23" t="s">
        <v>18</v>
      </c>
      <c r="H90" s="7" t="s">
        <v>17</v>
      </c>
      <c r="I90" s="23" t="s">
        <v>18</v>
      </c>
      <c r="J90" s="7" t="s">
        <v>17</v>
      </c>
      <c r="K90" s="23" t="s">
        <v>18</v>
      </c>
      <c r="L90" s="7" t="s">
        <v>17</v>
      </c>
      <c r="M90" s="23" t="s">
        <v>18</v>
      </c>
      <c r="N90" s="9" t="s">
        <v>17</v>
      </c>
      <c r="O90" s="23" t="s">
        <v>18</v>
      </c>
      <c r="P90" s="9" t="s">
        <v>17</v>
      </c>
      <c r="Q90" s="23" t="s">
        <v>18</v>
      </c>
      <c r="R90" s="9" t="s">
        <v>17</v>
      </c>
      <c r="S90" s="23" t="s">
        <v>18</v>
      </c>
      <c r="T90" s="9" t="s">
        <v>17</v>
      </c>
      <c r="U90" s="23" t="s">
        <v>18</v>
      </c>
      <c r="V90" s="9" t="s">
        <v>17</v>
      </c>
      <c r="W90" s="23" t="s">
        <v>18</v>
      </c>
      <c r="X90" s="9" t="s">
        <v>17</v>
      </c>
      <c r="Y90" s="23" t="s">
        <v>18</v>
      </c>
      <c r="Z90" s="10" t="s">
        <v>17</v>
      </c>
      <c r="AA90" s="11" t="s">
        <v>18</v>
      </c>
    </row>
    <row r="91" spans="1:30" s="58" customFormat="1" ht="18" customHeight="1" x14ac:dyDescent="0.25">
      <c r="A91" s="64" t="s">
        <v>89</v>
      </c>
      <c r="B91" s="89"/>
      <c r="C91" s="89"/>
      <c r="D91" s="90"/>
      <c r="E91" s="89"/>
      <c r="F91" s="90"/>
      <c r="G91" s="89"/>
      <c r="H91" s="90"/>
      <c r="I91" s="89"/>
      <c r="J91" s="90"/>
      <c r="K91" s="89"/>
      <c r="L91" s="90"/>
      <c r="M91" s="89"/>
      <c r="N91" s="90"/>
      <c r="O91" s="89"/>
      <c r="P91" s="90"/>
      <c r="Q91" s="89"/>
      <c r="R91" s="90"/>
      <c r="S91" s="89"/>
      <c r="T91" s="90"/>
      <c r="U91" s="89"/>
      <c r="V91" s="90"/>
      <c r="W91" s="89"/>
      <c r="X91" s="90">
        <v>208</v>
      </c>
      <c r="Y91" s="91">
        <v>69</v>
      </c>
      <c r="Z91" s="92">
        <f t="shared" ref="Z91:AA94" si="20">SUMIF($B$7:$Y$7,Z$7,$B91:$Y91)</f>
        <v>208</v>
      </c>
      <c r="AA91" s="93">
        <f t="shared" si="20"/>
        <v>69</v>
      </c>
    </row>
    <row r="92" spans="1:30" s="58" customFormat="1" ht="18" customHeight="1" x14ac:dyDescent="0.25">
      <c r="A92" s="142" t="s">
        <v>42</v>
      </c>
      <c r="B92" s="94"/>
      <c r="C92" s="94"/>
      <c r="D92" s="95"/>
      <c r="E92" s="94"/>
      <c r="F92" s="95"/>
      <c r="G92" s="94"/>
      <c r="H92" s="95"/>
      <c r="I92" s="94"/>
      <c r="J92" s="95"/>
      <c r="K92" s="94"/>
      <c r="L92" s="95"/>
      <c r="M92" s="94"/>
      <c r="N92" s="95"/>
      <c r="O92" s="94"/>
      <c r="P92" s="95"/>
      <c r="Q92" s="94"/>
      <c r="R92" s="95"/>
      <c r="S92" s="94"/>
      <c r="T92" s="95"/>
      <c r="U92" s="94"/>
      <c r="V92" s="95"/>
      <c r="W92" s="94"/>
      <c r="X92" s="95">
        <v>208</v>
      </c>
      <c r="Y92" s="143">
        <v>0</v>
      </c>
      <c r="Z92" s="92">
        <f t="shared" si="20"/>
        <v>208</v>
      </c>
      <c r="AA92" s="93">
        <f t="shared" si="20"/>
        <v>0</v>
      </c>
    </row>
    <row r="93" spans="1:30" s="58" customFormat="1" ht="18" customHeight="1" x14ac:dyDescent="0.25">
      <c r="A93" s="142" t="s">
        <v>47</v>
      </c>
      <c r="B93" s="94"/>
      <c r="C93" s="94"/>
      <c r="D93" s="95"/>
      <c r="E93" s="94"/>
      <c r="F93" s="95"/>
      <c r="G93" s="94"/>
      <c r="H93" s="95"/>
      <c r="I93" s="94"/>
      <c r="J93" s="95"/>
      <c r="K93" s="94"/>
      <c r="L93" s="95"/>
      <c r="M93" s="94"/>
      <c r="N93" s="95"/>
      <c r="O93" s="94"/>
      <c r="P93" s="95"/>
      <c r="Q93" s="94"/>
      <c r="R93" s="95"/>
      <c r="S93" s="94"/>
      <c r="T93" s="95"/>
      <c r="U93" s="94"/>
      <c r="V93" s="95"/>
      <c r="W93" s="94"/>
      <c r="X93" s="95">
        <v>108</v>
      </c>
      <c r="Y93" s="143">
        <v>0</v>
      </c>
      <c r="Z93" s="92">
        <f t="shared" si="20"/>
        <v>108</v>
      </c>
      <c r="AA93" s="93">
        <f t="shared" si="20"/>
        <v>0</v>
      </c>
    </row>
    <row r="94" spans="1:30" s="58" customFormat="1" ht="18" customHeight="1" x14ac:dyDescent="0.25">
      <c r="A94" s="65" t="s">
        <v>50</v>
      </c>
      <c r="B94" s="94"/>
      <c r="C94" s="94"/>
      <c r="D94" s="95"/>
      <c r="E94" s="94"/>
      <c r="F94" s="95"/>
      <c r="G94" s="94"/>
      <c r="H94" s="95"/>
      <c r="I94" s="94"/>
      <c r="J94" s="95"/>
      <c r="K94" s="94"/>
      <c r="L94" s="95"/>
      <c r="M94" s="94"/>
      <c r="N94" s="95"/>
      <c r="O94" s="94"/>
      <c r="P94" s="95"/>
      <c r="Q94" s="94"/>
      <c r="R94" s="95"/>
      <c r="S94" s="94"/>
      <c r="T94" s="95"/>
      <c r="U94" s="94"/>
      <c r="V94" s="95"/>
      <c r="W94" s="94"/>
      <c r="X94" s="95">
        <v>25</v>
      </c>
      <c r="Y94" s="79">
        <v>31</v>
      </c>
      <c r="Z94" s="92">
        <f t="shared" si="20"/>
        <v>25</v>
      </c>
      <c r="AA94" s="93">
        <f t="shared" si="20"/>
        <v>31</v>
      </c>
    </row>
    <row r="95" spans="1:30" s="58" customFormat="1" ht="18" customHeight="1" thickBot="1" x14ac:dyDescent="0.3">
      <c r="A95" s="68" t="s">
        <v>25</v>
      </c>
      <c r="B95" s="98">
        <f>SUM(B91:B94)</f>
        <v>0</v>
      </c>
      <c r="C95" s="99">
        <f>SUM(C91:C94)</f>
        <v>0</v>
      </c>
      <c r="D95" s="98">
        <f t="shared" ref="D95:AA95" si="21">SUM(D91:D94)</f>
        <v>0</v>
      </c>
      <c r="E95" s="99">
        <f t="shared" si="21"/>
        <v>0</v>
      </c>
      <c r="F95" s="98">
        <f t="shared" si="21"/>
        <v>0</v>
      </c>
      <c r="G95" s="99">
        <f t="shared" si="21"/>
        <v>0</v>
      </c>
      <c r="H95" s="98">
        <f t="shared" si="21"/>
        <v>0</v>
      </c>
      <c r="I95" s="99">
        <f t="shared" si="21"/>
        <v>0</v>
      </c>
      <c r="J95" s="98">
        <f t="shared" si="21"/>
        <v>0</v>
      </c>
      <c r="K95" s="99">
        <f t="shared" si="21"/>
        <v>0</v>
      </c>
      <c r="L95" s="98">
        <f t="shared" si="21"/>
        <v>0</v>
      </c>
      <c r="M95" s="99">
        <f t="shared" si="21"/>
        <v>0</v>
      </c>
      <c r="N95" s="98">
        <f t="shared" si="21"/>
        <v>0</v>
      </c>
      <c r="O95" s="99">
        <f t="shared" si="21"/>
        <v>0</v>
      </c>
      <c r="P95" s="98">
        <f t="shared" si="21"/>
        <v>0</v>
      </c>
      <c r="Q95" s="99">
        <f t="shared" si="21"/>
        <v>0</v>
      </c>
      <c r="R95" s="98">
        <f t="shared" si="21"/>
        <v>0</v>
      </c>
      <c r="S95" s="99">
        <f t="shared" si="21"/>
        <v>0</v>
      </c>
      <c r="T95" s="98">
        <f t="shared" si="21"/>
        <v>0</v>
      </c>
      <c r="U95" s="99">
        <f t="shared" si="21"/>
        <v>0</v>
      </c>
      <c r="V95" s="98">
        <f t="shared" si="21"/>
        <v>0</v>
      </c>
      <c r="W95" s="99">
        <f t="shared" si="21"/>
        <v>0</v>
      </c>
      <c r="X95" s="98">
        <f t="shared" si="21"/>
        <v>549</v>
      </c>
      <c r="Y95" s="99">
        <f t="shared" si="21"/>
        <v>100</v>
      </c>
      <c r="Z95" s="98">
        <f t="shared" si="21"/>
        <v>549</v>
      </c>
      <c r="AA95" s="99">
        <f t="shared" si="21"/>
        <v>100</v>
      </c>
    </row>
    <row r="96" spans="1:30" s="58" customFormat="1" ht="18" customHeight="1" x14ac:dyDescent="0.25">
      <c r="A96" s="63" t="s">
        <v>90</v>
      </c>
      <c r="B96" s="8" t="s">
        <v>17</v>
      </c>
      <c r="C96" s="23" t="s">
        <v>18</v>
      </c>
      <c r="D96" s="9" t="s">
        <v>17</v>
      </c>
      <c r="E96" s="23" t="s">
        <v>18</v>
      </c>
      <c r="F96" s="7" t="s">
        <v>17</v>
      </c>
      <c r="G96" s="23" t="s">
        <v>18</v>
      </c>
      <c r="H96" s="7" t="s">
        <v>17</v>
      </c>
      <c r="I96" s="23" t="s">
        <v>18</v>
      </c>
      <c r="J96" s="7" t="s">
        <v>17</v>
      </c>
      <c r="K96" s="23" t="s">
        <v>18</v>
      </c>
      <c r="L96" s="7" t="s">
        <v>17</v>
      </c>
      <c r="M96" s="23" t="s">
        <v>18</v>
      </c>
      <c r="N96" s="9" t="s">
        <v>17</v>
      </c>
      <c r="O96" s="23" t="s">
        <v>18</v>
      </c>
      <c r="P96" s="9" t="s">
        <v>17</v>
      </c>
      <c r="Q96" s="23" t="s">
        <v>18</v>
      </c>
      <c r="R96" s="9" t="s">
        <v>17</v>
      </c>
      <c r="S96" s="23" t="s">
        <v>18</v>
      </c>
      <c r="T96" s="9" t="s">
        <v>17</v>
      </c>
      <c r="U96" s="23" t="s">
        <v>18</v>
      </c>
      <c r="V96" s="9" t="s">
        <v>17</v>
      </c>
      <c r="W96" s="23" t="s">
        <v>18</v>
      </c>
      <c r="X96" s="9" t="s">
        <v>17</v>
      </c>
      <c r="Y96" s="23" t="s">
        <v>18</v>
      </c>
      <c r="Z96" s="10" t="s">
        <v>17</v>
      </c>
      <c r="AA96" s="11" t="s">
        <v>18</v>
      </c>
    </row>
    <row r="97" spans="1:27" s="58" customFormat="1" ht="18" customHeight="1" x14ac:dyDescent="0.25">
      <c r="A97" s="64" t="s">
        <v>91</v>
      </c>
      <c r="B97" s="89"/>
      <c r="C97" s="89"/>
      <c r="D97" s="90"/>
      <c r="E97" s="89"/>
      <c r="F97" s="90"/>
      <c r="G97" s="89"/>
      <c r="H97" s="90"/>
      <c r="I97" s="89"/>
      <c r="J97" s="90"/>
      <c r="K97" s="89"/>
      <c r="L97" s="90"/>
      <c r="M97" s="89"/>
      <c r="N97" s="90"/>
      <c r="O97" s="89"/>
      <c r="P97" s="90"/>
      <c r="Q97" s="89"/>
      <c r="R97" s="90"/>
      <c r="S97" s="89"/>
      <c r="T97" s="90"/>
      <c r="U97" s="89"/>
      <c r="V97" s="90"/>
      <c r="W97" s="89"/>
      <c r="X97" s="90">
        <v>210</v>
      </c>
      <c r="Y97" s="91">
        <v>0</v>
      </c>
      <c r="Z97" s="92">
        <f t="shared" ref="Z97:AA99" si="22">SUMIF($B$7:$Y$7,Z$7,$B97:$Y97)</f>
        <v>210</v>
      </c>
      <c r="AA97" s="93">
        <f t="shared" si="22"/>
        <v>0</v>
      </c>
    </row>
    <row r="98" spans="1:27" s="58" customFormat="1" ht="18" customHeight="1" x14ac:dyDescent="0.25">
      <c r="A98" s="142" t="s">
        <v>92</v>
      </c>
      <c r="B98" s="94"/>
      <c r="C98" s="94"/>
      <c r="D98" s="95"/>
      <c r="E98" s="94"/>
      <c r="F98" s="95"/>
      <c r="G98" s="94"/>
      <c r="H98" s="95"/>
      <c r="I98" s="94"/>
      <c r="J98" s="95"/>
      <c r="K98" s="94"/>
      <c r="L98" s="95"/>
      <c r="M98" s="94"/>
      <c r="N98" s="95"/>
      <c r="O98" s="94"/>
      <c r="P98" s="95"/>
      <c r="Q98" s="94"/>
      <c r="R98" s="95"/>
      <c r="S98" s="94"/>
      <c r="T98" s="95"/>
      <c r="U98" s="94"/>
      <c r="V98" s="95"/>
      <c r="W98" s="94"/>
      <c r="X98" s="95">
        <v>210</v>
      </c>
      <c r="Y98" s="143">
        <v>0</v>
      </c>
      <c r="Z98" s="92">
        <f t="shared" si="22"/>
        <v>210</v>
      </c>
      <c r="AA98" s="93">
        <f t="shared" si="22"/>
        <v>0</v>
      </c>
    </row>
    <row r="99" spans="1:27" s="58" customFormat="1" ht="18" customHeight="1" x14ac:dyDescent="0.25">
      <c r="A99" s="142" t="s">
        <v>93</v>
      </c>
      <c r="B99" s="94"/>
      <c r="C99" s="94"/>
      <c r="D99" s="95"/>
      <c r="E99" s="94"/>
      <c r="F99" s="95"/>
      <c r="G99" s="94"/>
      <c r="H99" s="95"/>
      <c r="I99" s="94"/>
      <c r="J99" s="95"/>
      <c r="K99" s="94"/>
      <c r="L99" s="95"/>
      <c r="M99" s="94"/>
      <c r="N99" s="95"/>
      <c r="O99" s="94"/>
      <c r="P99" s="95"/>
      <c r="Q99" s="94"/>
      <c r="R99" s="95"/>
      <c r="S99" s="94"/>
      <c r="T99" s="95"/>
      <c r="U99" s="94"/>
      <c r="V99" s="95"/>
      <c r="W99" s="94"/>
      <c r="X99" s="95">
        <v>210</v>
      </c>
      <c r="Y99" s="143">
        <v>0</v>
      </c>
      <c r="Z99" s="92">
        <f t="shared" si="22"/>
        <v>210</v>
      </c>
      <c r="AA99" s="93">
        <f t="shared" si="22"/>
        <v>0</v>
      </c>
    </row>
    <row r="100" spans="1:27" s="58" customFormat="1" ht="18" customHeight="1" thickBot="1" x14ac:dyDescent="0.3">
      <c r="A100" s="68" t="s">
        <v>25</v>
      </c>
      <c r="B100" s="98">
        <f t="shared" ref="B100:AA100" si="23">SUM(B97:B99)</f>
        <v>0</v>
      </c>
      <c r="C100" s="99">
        <f t="shared" si="23"/>
        <v>0</v>
      </c>
      <c r="D100" s="98">
        <f t="shared" si="23"/>
        <v>0</v>
      </c>
      <c r="E100" s="99">
        <f t="shared" si="23"/>
        <v>0</v>
      </c>
      <c r="F100" s="98">
        <f t="shared" si="23"/>
        <v>0</v>
      </c>
      <c r="G100" s="99">
        <f t="shared" si="23"/>
        <v>0</v>
      </c>
      <c r="H100" s="98">
        <f t="shared" si="23"/>
        <v>0</v>
      </c>
      <c r="I100" s="99">
        <f t="shared" si="23"/>
        <v>0</v>
      </c>
      <c r="J100" s="98">
        <f t="shared" si="23"/>
        <v>0</v>
      </c>
      <c r="K100" s="99">
        <f t="shared" si="23"/>
        <v>0</v>
      </c>
      <c r="L100" s="98">
        <f t="shared" si="23"/>
        <v>0</v>
      </c>
      <c r="M100" s="99">
        <f t="shared" si="23"/>
        <v>0</v>
      </c>
      <c r="N100" s="98">
        <f t="shared" si="23"/>
        <v>0</v>
      </c>
      <c r="O100" s="99">
        <f t="shared" si="23"/>
        <v>0</v>
      </c>
      <c r="P100" s="98">
        <f t="shared" si="23"/>
        <v>0</v>
      </c>
      <c r="Q100" s="99">
        <f t="shared" si="23"/>
        <v>0</v>
      </c>
      <c r="R100" s="98">
        <f t="shared" si="23"/>
        <v>0</v>
      </c>
      <c r="S100" s="99">
        <f t="shared" si="23"/>
        <v>0</v>
      </c>
      <c r="T100" s="98">
        <f t="shared" si="23"/>
        <v>0</v>
      </c>
      <c r="U100" s="99">
        <f t="shared" si="23"/>
        <v>0</v>
      </c>
      <c r="V100" s="98">
        <f t="shared" si="23"/>
        <v>0</v>
      </c>
      <c r="W100" s="99">
        <f t="shared" si="23"/>
        <v>0</v>
      </c>
      <c r="X100" s="98">
        <f t="shared" si="23"/>
        <v>630</v>
      </c>
      <c r="Y100" s="99">
        <f t="shared" si="23"/>
        <v>0</v>
      </c>
      <c r="Z100" s="98">
        <f t="shared" si="23"/>
        <v>630</v>
      </c>
      <c r="AA100" s="99">
        <f t="shared" si="23"/>
        <v>0</v>
      </c>
    </row>
    <row r="101" spans="1:27" s="58" customFormat="1" ht="18" customHeight="1" x14ac:dyDescent="0.25">
      <c r="A101" s="63" t="s">
        <v>94</v>
      </c>
      <c r="B101" s="8" t="s">
        <v>17</v>
      </c>
      <c r="C101" s="23" t="s">
        <v>18</v>
      </c>
      <c r="D101" s="9" t="s">
        <v>17</v>
      </c>
      <c r="E101" s="23" t="s">
        <v>18</v>
      </c>
      <c r="F101" s="9" t="s">
        <v>17</v>
      </c>
      <c r="G101" s="23" t="s">
        <v>18</v>
      </c>
      <c r="H101" s="7" t="s">
        <v>17</v>
      </c>
      <c r="I101" s="23" t="s">
        <v>18</v>
      </c>
      <c r="J101" s="7" t="s">
        <v>17</v>
      </c>
      <c r="K101" s="23" t="s">
        <v>18</v>
      </c>
      <c r="L101" s="7" t="s">
        <v>17</v>
      </c>
      <c r="M101" s="23" t="s">
        <v>18</v>
      </c>
      <c r="N101" s="9" t="s">
        <v>17</v>
      </c>
      <c r="O101" s="23" t="s">
        <v>18</v>
      </c>
      <c r="P101" s="9" t="s">
        <v>17</v>
      </c>
      <c r="Q101" s="23" t="s">
        <v>18</v>
      </c>
      <c r="R101" s="9" t="s">
        <v>17</v>
      </c>
      <c r="S101" s="23" t="s">
        <v>18</v>
      </c>
      <c r="T101" s="9" t="s">
        <v>17</v>
      </c>
      <c r="U101" s="23" t="s">
        <v>18</v>
      </c>
      <c r="V101" s="9" t="s">
        <v>17</v>
      </c>
      <c r="W101" s="23" t="s">
        <v>18</v>
      </c>
      <c r="X101" s="9" t="s">
        <v>17</v>
      </c>
      <c r="Y101" s="23" t="s">
        <v>18</v>
      </c>
      <c r="Z101" s="10" t="s">
        <v>17</v>
      </c>
      <c r="AA101" s="11" t="s">
        <v>18</v>
      </c>
    </row>
    <row r="102" spans="1:27" s="58" customFormat="1" ht="18" customHeight="1" x14ac:dyDescent="0.25">
      <c r="A102" s="64" t="s">
        <v>95</v>
      </c>
      <c r="B102" s="89"/>
      <c r="C102" s="89"/>
      <c r="D102" s="90"/>
      <c r="E102" s="89"/>
      <c r="F102" s="90"/>
      <c r="G102" s="89"/>
      <c r="H102" s="90"/>
      <c r="I102" s="89"/>
      <c r="J102" s="90"/>
      <c r="K102" s="89"/>
      <c r="L102" s="90"/>
      <c r="M102" s="89"/>
      <c r="N102" s="90"/>
      <c r="O102" s="89"/>
      <c r="P102" s="90"/>
      <c r="Q102" s="89"/>
      <c r="R102" s="90"/>
      <c r="S102" s="89"/>
      <c r="T102" s="90"/>
      <c r="U102" s="89"/>
      <c r="V102" s="90"/>
      <c r="W102" s="89"/>
      <c r="X102" s="90">
        <v>200</v>
      </c>
      <c r="Y102" s="91">
        <v>0</v>
      </c>
      <c r="Z102" s="92">
        <f t="shared" ref="Z102:AA106" si="24">SUMIF($B$7:$Y$7,Z$7,$B102:$Y102)</f>
        <v>200</v>
      </c>
      <c r="AA102" s="93">
        <f t="shared" si="24"/>
        <v>0</v>
      </c>
    </row>
    <row r="103" spans="1:27" s="58" customFormat="1" ht="18" customHeight="1" x14ac:dyDescent="0.25">
      <c r="A103" s="142" t="s">
        <v>96</v>
      </c>
      <c r="B103" s="94"/>
      <c r="C103" s="94"/>
      <c r="D103" s="95"/>
      <c r="E103" s="94"/>
      <c r="F103" s="95"/>
      <c r="G103" s="94"/>
      <c r="H103" s="95"/>
      <c r="I103" s="94"/>
      <c r="J103" s="95"/>
      <c r="K103" s="94"/>
      <c r="L103" s="95"/>
      <c r="M103" s="94"/>
      <c r="N103" s="95"/>
      <c r="O103" s="94"/>
      <c r="P103" s="95"/>
      <c r="Q103" s="94"/>
      <c r="R103" s="95"/>
      <c r="S103" s="94"/>
      <c r="T103" s="95"/>
      <c r="U103" s="94"/>
      <c r="V103" s="95"/>
      <c r="W103" s="94"/>
      <c r="X103" s="95">
        <v>200</v>
      </c>
      <c r="Y103" s="143">
        <v>0</v>
      </c>
      <c r="Z103" s="92">
        <f t="shared" si="24"/>
        <v>200</v>
      </c>
      <c r="AA103" s="93">
        <f t="shared" si="24"/>
        <v>0</v>
      </c>
    </row>
    <row r="104" spans="1:27" s="58" customFormat="1" ht="18" customHeight="1" x14ac:dyDescent="0.25">
      <c r="A104" s="142" t="s">
        <v>97</v>
      </c>
      <c r="B104" s="94"/>
      <c r="C104" s="94"/>
      <c r="D104" s="95"/>
      <c r="E104" s="94"/>
      <c r="F104" s="95"/>
      <c r="G104" s="94"/>
      <c r="H104" s="95"/>
      <c r="I104" s="94"/>
      <c r="J104" s="95"/>
      <c r="K104" s="94"/>
      <c r="L104" s="95"/>
      <c r="M104" s="94"/>
      <c r="N104" s="95"/>
      <c r="O104" s="94"/>
      <c r="P104" s="95"/>
      <c r="Q104" s="94"/>
      <c r="R104" s="95"/>
      <c r="S104" s="94"/>
      <c r="T104" s="95"/>
      <c r="U104" s="94"/>
      <c r="V104" s="95"/>
      <c r="W104" s="94"/>
      <c r="X104" s="95">
        <v>200</v>
      </c>
      <c r="Y104" s="143">
        <v>0</v>
      </c>
      <c r="Z104" s="92">
        <f t="shared" si="24"/>
        <v>200</v>
      </c>
      <c r="AA104" s="93">
        <f t="shared" si="24"/>
        <v>0</v>
      </c>
    </row>
    <row r="105" spans="1:27" s="58" customFormat="1" ht="18" customHeight="1" x14ac:dyDescent="0.25">
      <c r="A105" s="142" t="s">
        <v>98</v>
      </c>
      <c r="B105" s="94"/>
      <c r="C105" s="94"/>
      <c r="D105" s="95"/>
      <c r="E105" s="94"/>
      <c r="F105" s="95"/>
      <c r="G105" s="94"/>
      <c r="H105" s="95"/>
      <c r="I105" s="94"/>
      <c r="J105" s="95"/>
      <c r="K105" s="94"/>
      <c r="L105" s="95"/>
      <c r="M105" s="94"/>
      <c r="N105" s="95"/>
      <c r="O105" s="94"/>
      <c r="P105" s="95"/>
      <c r="Q105" s="94"/>
      <c r="R105" s="95"/>
      <c r="S105" s="94"/>
      <c r="T105" s="95"/>
      <c r="U105" s="94"/>
      <c r="V105" s="95"/>
      <c r="W105" s="94"/>
      <c r="X105" s="95">
        <v>200</v>
      </c>
      <c r="Y105" s="143">
        <v>0</v>
      </c>
      <c r="Z105" s="92">
        <f t="shared" si="24"/>
        <v>200</v>
      </c>
      <c r="AA105" s="93">
        <f t="shared" si="24"/>
        <v>0</v>
      </c>
    </row>
    <row r="106" spans="1:27" s="58" customFormat="1" ht="18" customHeight="1" x14ac:dyDescent="0.25">
      <c r="A106" s="142" t="s">
        <v>99</v>
      </c>
      <c r="B106" s="94"/>
      <c r="C106" s="94"/>
      <c r="D106" s="95"/>
      <c r="E106" s="94"/>
      <c r="F106" s="95"/>
      <c r="G106" s="94"/>
      <c r="H106" s="95"/>
      <c r="I106" s="94"/>
      <c r="J106" s="95"/>
      <c r="K106" s="94"/>
      <c r="L106" s="95"/>
      <c r="M106" s="94"/>
      <c r="N106" s="95"/>
      <c r="O106" s="94"/>
      <c r="P106" s="95"/>
      <c r="Q106" s="94"/>
      <c r="R106" s="95"/>
      <c r="S106" s="94"/>
      <c r="T106" s="95"/>
      <c r="U106" s="94"/>
      <c r="V106" s="95"/>
      <c r="W106" s="94"/>
      <c r="X106" s="95">
        <v>200</v>
      </c>
      <c r="Y106" s="143">
        <v>0</v>
      </c>
      <c r="Z106" s="92">
        <f t="shared" si="24"/>
        <v>200</v>
      </c>
      <c r="AA106" s="93">
        <f t="shared" si="24"/>
        <v>0</v>
      </c>
    </row>
    <row r="107" spans="1:27" s="58" customFormat="1" ht="18" customHeight="1" thickBot="1" x14ac:dyDescent="0.3">
      <c r="A107" s="68" t="s">
        <v>25</v>
      </c>
      <c r="B107" s="98">
        <f t="shared" ref="B107:AA107" si="25">SUM(B102:B106)</f>
        <v>0</v>
      </c>
      <c r="C107" s="99">
        <f t="shared" si="25"/>
        <v>0</v>
      </c>
      <c r="D107" s="98">
        <f t="shared" si="25"/>
        <v>0</v>
      </c>
      <c r="E107" s="99">
        <f t="shared" si="25"/>
        <v>0</v>
      </c>
      <c r="F107" s="98">
        <f t="shared" si="25"/>
        <v>0</v>
      </c>
      <c r="G107" s="99">
        <f t="shared" si="25"/>
        <v>0</v>
      </c>
      <c r="H107" s="98">
        <f t="shared" si="25"/>
        <v>0</v>
      </c>
      <c r="I107" s="99">
        <f t="shared" si="25"/>
        <v>0</v>
      </c>
      <c r="J107" s="98">
        <f t="shared" si="25"/>
        <v>0</v>
      </c>
      <c r="K107" s="99">
        <f t="shared" si="25"/>
        <v>0</v>
      </c>
      <c r="L107" s="98">
        <f t="shared" si="25"/>
        <v>0</v>
      </c>
      <c r="M107" s="99">
        <f t="shared" si="25"/>
        <v>0</v>
      </c>
      <c r="N107" s="98">
        <f t="shared" si="25"/>
        <v>0</v>
      </c>
      <c r="O107" s="99">
        <f t="shared" si="25"/>
        <v>0</v>
      </c>
      <c r="P107" s="98">
        <f t="shared" si="25"/>
        <v>0</v>
      </c>
      <c r="Q107" s="99">
        <f t="shared" si="25"/>
        <v>0</v>
      </c>
      <c r="R107" s="98">
        <f t="shared" si="25"/>
        <v>0</v>
      </c>
      <c r="S107" s="99">
        <f t="shared" si="25"/>
        <v>0</v>
      </c>
      <c r="T107" s="98">
        <f t="shared" si="25"/>
        <v>0</v>
      </c>
      <c r="U107" s="99">
        <f t="shared" si="25"/>
        <v>0</v>
      </c>
      <c r="V107" s="98">
        <f t="shared" si="25"/>
        <v>0</v>
      </c>
      <c r="W107" s="99">
        <f t="shared" si="25"/>
        <v>0</v>
      </c>
      <c r="X107" s="98">
        <f t="shared" si="25"/>
        <v>1000</v>
      </c>
      <c r="Y107" s="99">
        <f t="shared" si="25"/>
        <v>0</v>
      </c>
      <c r="Z107" s="98">
        <f t="shared" si="25"/>
        <v>1000</v>
      </c>
      <c r="AA107" s="99">
        <f t="shared" si="25"/>
        <v>0</v>
      </c>
    </row>
    <row r="108" spans="1:27" s="58" customFormat="1" ht="18" customHeight="1" x14ac:dyDescent="0.25">
      <c r="A108" s="63" t="s">
        <v>100</v>
      </c>
      <c r="B108" s="8" t="s">
        <v>17</v>
      </c>
      <c r="C108" s="23" t="s">
        <v>18</v>
      </c>
      <c r="D108" s="9" t="s">
        <v>17</v>
      </c>
      <c r="E108" s="23" t="s">
        <v>18</v>
      </c>
      <c r="F108" s="9" t="s">
        <v>17</v>
      </c>
      <c r="G108" s="23" t="s">
        <v>18</v>
      </c>
      <c r="H108" s="7" t="s">
        <v>17</v>
      </c>
      <c r="I108" s="23" t="s">
        <v>18</v>
      </c>
      <c r="J108" s="7" t="s">
        <v>17</v>
      </c>
      <c r="K108" s="23" t="s">
        <v>18</v>
      </c>
      <c r="L108" s="7" t="s">
        <v>17</v>
      </c>
      <c r="M108" s="23" t="s">
        <v>18</v>
      </c>
      <c r="N108" s="9" t="s">
        <v>17</v>
      </c>
      <c r="O108" s="23" t="s">
        <v>18</v>
      </c>
      <c r="P108" s="9" t="s">
        <v>17</v>
      </c>
      <c r="Q108" s="23" t="s">
        <v>18</v>
      </c>
      <c r="R108" s="9" t="s">
        <v>17</v>
      </c>
      <c r="S108" s="23" t="s">
        <v>18</v>
      </c>
      <c r="T108" s="9" t="s">
        <v>17</v>
      </c>
      <c r="U108" s="23" t="s">
        <v>18</v>
      </c>
      <c r="V108" s="9" t="s">
        <v>17</v>
      </c>
      <c r="W108" s="23" t="s">
        <v>18</v>
      </c>
      <c r="X108" s="9" t="s">
        <v>17</v>
      </c>
      <c r="Y108" s="23" t="s">
        <v>18</v>
      </c>
      <c r="Z108" s="10" t="s">
        <v>17</v>
      </c>
      <c r="AA108" s="11" t="s">
        <v>18</v>
      </c>
    </row>
    <row r="109" spans="1:27" s="58" customFormat="1" ht="18" customHeight="1" x14ac:dyDescent="0.25">
      <c r="A109" s="64" t="s">
        <v>101</v>
      </c>
      <c r="B109" s="89"/>
      <c r="C109" s="89"/>
      <c r="D109" s="90"/>
      <c r="E109" s="89"/>
      <c r="F109" s="90"/>
      <c r="G109" s="89"/>
      <c r="H109" s="90"/>
      <c r="I109" s="89"/>
      <c r="J109" s="90"/>
      <c r="K109" s="89"/>
      <c r="L109" s="90"/>
      <c r="M109" s="89"/>
      <c r="N109" s="90"/>
      <c r="O109" s="89"/>
      <c r="P109" s="90"/>
      <c r="Q109" s="89"/>
      <c r="R109" s="90"/>
      <c r="S109" s="89"/>
      <c r="T109" s="90"/>
      <c r="U109" s="89"/>
      <c r="V109" s="90"/>
      <c r="W109" s="89"/>
      <c r="X109" s="90">
        <v>150</v>
      </c>
      <c r="Y109" s="91">
        <v>0</v>
      </c>
      <c r="Z109" s="92">
        <f t="shared" ref="Z109:AA109" si="26">SUMIF($B$7:$Y$7,Z$7,$B109:$Y109)</f>
        <v>150</v>
      </c>
      <c r="AA109" s="93">
        <f t="shared" si="26"/>
        <v>0</v>
      </c>
    </row>
    <row r="110" spans="1:27" s="58" customFormat="1" ht="18" customHeight="1" thickBot="1" x14ac:dyDescent="0.3">
      <c r="A110" s="68" t="s">
        <v>25</v>
      </c>
      <c r="B110" s="98">
        <f t="shared" ref="B110:AA110" si="27">SUM(B109:B109)</f>
        <v>0</v>
      </c>
      <c r="C110" s="99">
        <f t="shared" si="27"/>
        <v>0</v>
      </c>
      <c r="D110" s="98">
        <f t="shared" si="27"/>
        <v>0</v>
      </c>
      <c r="E110" s="99">
        <f t="shared" si="27"/>
        <v>0</v>
      </c>
      <c r="F110" s="98">
        <f t="shared" si="27"/>
        <v>0</v>
      </c>
      <c r="G110" s="99">
        <f t="shared" si="27"/>
        <v>0</v>
      </c>
      <c r="H110" s="98">
        <f t="shared" si="27"/>
        <v>0</v>
      </c>
      <c r="I110" s="99">
        <f t="shared" si="27"/>
        <v>0</v>
      </c>
      <c r="J110" s="98">
        <f t="shared" si="27"/>
        <v>0</v>
      </c>
      <c r="K110" s="99">
        <f t="shared" si="27"/>
        <v>0</v>
      </c>
      <c r="L110" s="98">
        <f t="shared" si="27"/>
        <v>0</v>
      </c>
      <c r="M110" s="99">
        <f t="shared" si="27"/>
        <v>0</v>
      </c>
      <c r="N110" s="98">
        <f t="shared" si="27"/>
        <v>0</v>
      </c>
      <c r="O110" s="99">
        <f t="shared" si="27"/>
        <v>0</v>
      </c>
      <c r="P110" s="98">
        <f t="shared" si="27"/>
        <v>0</v>
      </c>
      <c r="Q110" s="99">
        <f t="shared" si="27"/>
        <v>0</v>
      </c>
      <c r="R110" s="98">
        <f t="shared" si="27"/>
        <v>0</v>
      </c>
      <c r="S110" s="99">
        <f t="shared" si="27"/>
        <v>0</v>
      </c>
      <c r="T110" s="98">
        <f t="shared" si="27"/>
        <v>0</v>
      </c>
      <c r="U110" s="99">
        <f t="shared" si="27"/>
        <v>0</v>
      </c>
      <c r="V110" s="98">
        <f t="shared" si="27"/>
        <v>0</v>
      </c>
      <c r="W110" s="99">
        <f t="shared" si="27"/>
        <v>0</v>
      </c>
      <c r="X110" s="98">
        <f t="shared" si="27"/>
        <v>150</v>
      </c>
      <c r="Y110" s="99">
        <f t="shared" si="27"/>
        <v>0</v>
      </c>
      <c r="Z110" s="98">
        <f t="shared" si="27"/>
        <v>150</v>
      </c>
      <c r="AA110" s="99">
        <f t="shared" si="27"/>
        <v>0</v>
      </c>
    </row>
    <row r="111" spans="1:27" s="58" customFormat="1" ht="30.75" customHeight="1" x14ac:dyDescent="0.25">
      <c r="A111" s="63" t="s">
        <v>102</v>
      </c>
      <c r="B111" s="8" t="s">
        <v>17</v>
      </c>
      <c r="C111" s="23" t="s">
        <v>18</v>
      </c>
      <c r="D111" s="9" t="s">
        <v>17</v>
      </c>
      <c r="E111" s="23" t="s">
        <v>18</v>
      </c>
      <c r="F111" s="7" t="s">
        <v>17</v>
      </c>
      <c r="G111" s="23" t="s">
        <v>18</v>
      </c>
      <c r="H111" s="7" t="s">
        <v>17</v>
      </c>
      <c r="I111" s="23" t="s">
        <v>18</v>
      </c>
      <c r="J111" s="7" t="s">
        <v>17</v>
      </c>
      <c r="K111" s="23" t="s">
        <v>18</v>
      </c>
      <c r="L111" s="7" t="s">
        <v>17</v>
      </c>
      <c r="M111" s="23" t="s">
        <v>18</v>
      </c>
      <c r="N111" s="9" t="s">
        <v>17</v>
      </c>
      <c r="O111" s="23" t="s">
        <v>18</v>
      </c>
      <c r="P111" s="9" t="s">
        <v>17</v>
      </c>
      <c r="Q111" s="23" t="s">
        <v>18</v>
      </c>
      <c r="R111" s="9" t="s">
        <v>17</v>
      </c>
      <c r="S111" s="23" t="s">
        <v>18</v>
      </c>
      <c r="T111" s="9" t="s">
        <v>17</v>
      </c>
      <c r="U111" s="23" t="s">
        <v>18</v>
      </c>
      <c r="V111" s="9" t="s">
        <v>17</v>
      </c>
      <c r="W111" s="23" t="s">
        <v>18</v>
      </c>
      <c r="X111" s="9" t="s">
        <v>17</v>
      </c>
      <c r="Y111" s="23" t="s">
        <v>18</v>
      </c>
      <c r="Z111" s="10" t="s">
        <v>17</v>
      </c>
      <c r="AA111" s="11" t="s">
        <v>18</v>
      </c>
    </row>
    <row r="112" spans="1:27" s="58" customFormat="1" ht="18" customHeight="1" x14ac:dyDescent="0.25">
      <c r="A112" s="64" t="s">
        <v>103</v>
      </c>
      <c r="B112" s="89"/>
      <c r="C112" s="89"/>
      <c r="D112" s="90"/>
      <c r="E112" s="89"/>
      <c r="F112" s="90"/>
      <c r="G112" s="89"/>
      <c r="H112" s="90"/>
      <c r="I112" s="89"/>
      <c r="J112" s="90"/>
      <c r="K112" s="89"/>
      <c r="L112" s="90"/>
      <c r="M112" s="89"/>
      <c r="N112" s="90"/>
      <c r="O112" s="89"/>
      <c r="P112" s="90"/>
      <c r="Q112" s="89"/>
      <c r="R112" s="90"/>
      <c r="S112" s="89"/>
      <c r="T112" s="90"/>
      <c r="U112" s="89"/>
      <c r="V112" s="90"/>
      <c r="W112" s="89"/>
      <c r="X112" s="90">
        <v>150</v>
      </c>
      <c r="Y112" s="91">
        <v>0</v>
      </c>
      <c r="Z112" s="92">
        <f t="shared" ref="Z112:AA113" si="28">SUMIF($B$7:$Y$7,Z$7,$B112:$Y112)</f>
        <v>150</v>
      </c>
      <c r="AA112" s="93">
        <f t="shared" si="28"/>
        <v>0</v>
      </c>
    </row>
    <row r="113" spans="1:27" s="58" customFormat="1" ht="18" customHeight="1" x14ac:dyDescent="0.25">
      <c r="A113" s="142" t="s">
        <v>104</v>
      </c>
      <c r="B113" s="94"/>
      <c r="C113" s="94"/>
      <c r="D113" s="95"/>
      <c r="E113" s="94"/>
      <c r="F113" s="95"/>
      <c r="G113" s="94"/>
      <c r="H113" s="95"/>
      <c r="I113" s="94"/>
      <c r="J113" s="95"/>
      <c r="K113" s="94"/>
      <c r="L113" s="95"/>
      <c r="M113" s="94"/>
      <c r="N113" s="95"/>
      <c r="O113" s="94"/>
      <c r="P113" s="95"/>
      <c r="Q113" s="94"/>
      <c r="R113" s="95"/>
      <c r="S113" s="94"/>
      <c r="T113" s="95"/>
      <c r="U113" s="94"/>
      <c r="V113" s="95"/>
      <c r="W113" s="94"/>
      <c r="X113" s="95">
        <v>150</v>
      </c>
      <c r="Y113" s="143">
        <v>0</v>
      </c>
      <c r="Z113" s="92">
        <f t="shared" si="28"/>
        <v>150</v>
      </c>
      <c r="AA113" s="93">
        <f t="shared" si="28"/>
        <v>0</v>
      </c>
    </row>
    <row r="114" spans="1:27" s="58" customFormat="1" ht="18" customHeight="1" thickBot="1" x14ac:dyDescent="0.3">
      <c r="A114" s="68" t="s">
        <v>25</v>
      </c>
      <c r="B114" s="98">
        <f t="shared" ref="B114:AA114" si="29">SUM(B112:B113)</f>
        <v>0</v>
      </c>
      <c r="C114" s="99">
        <f t="shared" si="29"/>
        <v>0</v>
      </c>
      <c r="D114" s="98">
        <f t="shared" si="29"/>
        <v>0</v>
      </c>
      <c r="E114" s="99">
        <f t="shared" si="29"/>
        <v>0</v>
      </c>
      <c r="F114" s="98">
        <f t="shared" si="29"/>
        <v>0</v>
      </c>
      <c r="G114" s="99">
        <f t="shared" si="29"/>
        <v>0</v>
      </c>
      <c r="H114" s="98">
        <f t="shared" si="29"/>
        <v>0</v>
      </c>
      <c r="I114" s="99">
        <f t="shared" si="29"/>
        <v>0</v>
      </c>
      <c r="J114" s="98">
        <f t="shared" si="29"/>
        <v>0</v>
      </c>
      <c r="K114" s="99">
        <f t="shared" si="29"/>
        <v>0</v>
      </c>
      <c r="L114" s="98">
        <f t="shared" si="29"/>
        <v>0</v>
      </c>
      <c r="M114" s="99">
        <f t="shared" si="29"/>
        <v>0</v>
      </c>
      <c r="N114" s="98">
        <f t="shared" si="29"/>
        <v>0</v>
      </c>
      <c r="O114" s="99">
        <f t="shared" si="29"/>
        <v>0</v>
      </c>
      <c r="P114" s="98">
        <f t="shared" si="29"/>
        <v>0</v>
      </c>
      <c r="Q114" s="99">
        <f t="shared" si="29"/>
        <v>0</v>
      </c>
      <c r="R114" s="98">
        <f t="shared" si="29"/>
        <v>0</v>
      </c>
      <c r="S114" s="99">
        <f t="shared" si="29"/>
        <v>0</v>
      </c>
      <c r="T114" s="98">
        <f t="shared" si="29"/>
        <v>0</v>
      </c>
      <c r="U114" s="99">
        <f t="shared" si="29"/>
        <v>0</v>
      </c>
      <c r="V114" s="98">
        <f t="shared" si="29"/>
        <v>0</v>
      </c>
      <c r="W114" s="99">
        <f t="shared" si="29"/>
        <v>0</v>
      </c>
      <c r="X114" s="98">
        <f t="shared" si="29"/>
        <v>300</v>
      </c>
      <c r="Y114" s="99">
        <f t="shared" si="29"/>
        <v>0</v>
      </c>
      <c r="Z114" s="98">
        <f t="shared" si="29"/>
        <v>300</v>
      </c>
      <c r="AA114" s="99">
        <f t="shared" si="29"/>
        <v>0</v>
      </c>
    </row>
    <row r="115" spans="1:27" s="58" customFormat="1" x14ac:dyDescent="0.25">
      <c r="A115" s="144" t="s">
        <v>105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</row>
    <row r="116" spans="1:27" s="58" customFormat="1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18" customHeight="1" x14ac:dyDescent="0.25">
      <c r="A117" s="4" t="s">
        <v>106</v>
      </c>
    </row>
    <row r="118" spans="1:27" ht="18" customHeight="1" x14ac:dyDescent="0.25">
      <c r="A118" s="4" t="s">
        <v>107</v>
      </c>
    </row>
  </sheetData>
  <sheetProtection selectLockedCells="1" selectUnlockedCells="1"/>
  <mergeCells count="87">
    <mergeCell ref="B87:AA87"/>
    <mergeCell ref="B89:C89"/>
    <mergeCell ref="D89:E89"/>
    <mergeCell ref="F89:G89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1:AA1"/>
    <mergeCell ref="A2:AA2"/>
    <mergeCell ref="B6:C6"/>
    <mergeCell ref="D6:E6"/>
    <mergeCell ref="F6:G6"/>
    <mergeCell ref="H6:I6"/>
    <mergeCell ref="J6:K6"/>
    <mergeCell ref="L6:M6"/>
    <mergeCell ref="N6:O6"/>
    <mergeCell ref="P6:Q6"/>
    <mergeCell ref="Z6:AA6"/>
    <mergeCell ref="X6:Y6"/>
    <mergeCell ref="R6:S6"/>
    <mergeCell ref="T6:U6"/>
    <mergeCell ref="V6:W6"/>
    <mergeCell ref="X16:Y16"/>
    <mergeCell ref="Z16:AA16"/>
    <mergeCell ref="R16:S16"/>
    <mergeCell ref="T16:U16"/>
    <mergeCell ref="P16:Q16"/>
    <mergeCell ref="B21:C21"/>
    <mergeCell ref="D21:E21"/>
    <mergeCell ref="F21:G21"/>
    <mergeCell ref="H21:I21"/>
    <mergeCell ref="J21:K21"/>
    <mergeCell ref="B16:C16"/>
    <mergeCell ref="D16:E16"/>
    <mergeCell ref="F16:G16"/>
    <mergeCell ref="H16:I16"/>
    <mergeCell ref="J16:K16"/>
    <mergeCell ref="R21:S21"/>
    <mergeCell ref="V16:W16"/>
    <mergeCell ref="Z21:AA21"/>
    <mergeCell ref="X26:Y26"/>
    <mergeCell ref="A25:AA25"/>
    <mergeCell ref="L26:M26"/>
    <mergeCell ref="Z26:AA26"/>
    <mergeCell ref="V26:W26"/>
    <mergeCell ref="T21:U21"/>
    <mergeCell ref="V21:W21"/>
    <mergeCell ref="X21:Y21"/>
    <mergeCell ref="L21:M21"/>
    <mergeCell ref="N21:O21"/>
    <mergeCell ref="P21:Q21"/>
    <mergeCell ref="L16:M16"/>
    <mergeCell ref="N16:O16"/>
    <mergeCell ref="T26:U26"/>
    <mergeCell ref="B26:C26"/>
    <mergeCell ref="D26:E26"/>
    <mergeCell ref="F26:G26"/>
    <mergeCell ref="H26:I26"/>
    <mergeCell ref="J26:K26"/>
    <mergeCell ref="H58:I58"/>
    <mergeCell ref="J58:K58"/>
    <mergeCell ref="N26:O26"/>
    <mergeCell ref="P26:Q26"/>
    <mergeCell ref="R26:S26"/>
    <mergeCell ref="A115:AA115"/>
    <mergeCell ref="AB26:AD26"/>
    <mergeCell ref="AB58:AD58"/>
    <mergeCell ref="A54:Y54"/>
    <mergeCell ref="B56:AA56"/>
    <mergeCell ref="V58:W58"/>
    <mergeCell ref="X58:Y58"/>
    <mergeCell ref="Z58:AA58"/>
    <mergeCell ref="L58:M58"/>
    <mergeCell ref="N58:O58"/>
    <mergeCell ref="P58:Q58"/>
    <mergeCell ref="R58:S58"/>
    <mergeCell ref="T58:U58"/>
    <mergeCell ref="B58:C58"/>
    <mergeCell ref="D58:E58"/>
    <mergeCell ref="F58:G58"/>
  </mergeCells>
  <phoneticPr fontId="24" type="noConversion"/>
  <conditionalFormatting sqref="D1:D2 H1:H2 L1:L2 P1:P2 T1:T2 X1:X2 D5 H5 L5 P5 T5 X5 D14:D15 H14:H15 L14:L15 P14:P15 T14:T15 X14:X15 D20 H20 L20 D25 H25 L25 P25 T25 X25 X55 X57 X85:X86 X88 L117 D117:D65567 H117:H65567 P117:P65567 T117:T65567 X117:X65567 L123:L65546">
    <cfRule type="cellIs" dxfId="5" priority="33" stopIfTrue="1" operator="lessThan">
      <formula>0</formula>
    </cfRule>
    <cfRule type="cellIs" dxfId="4" priority="34" stopIfTrue="1" operator="greaterThanOrEqual">
      <formula>0</formula>
    </cfRule>
  </conditionalFormatting>
  <conditionalFormatting sqref="D55 H55 L55 P55 T55 D57 H57 L57 P57 T57">
    <cfRule type="cellIs" dxfId="3" priority="5" stopIfTrue="1" operator="lessThan">
      <formula>0</formula>
    </cfRule>
    <cfRule type="cellIs" dxfId="2" priority="6" stopIfTrue="1" operator="greaterThanOrEqual">
      <formula>0</formula>
    </cfRule>
  </conditionalFormatting>
  <conditionalFormatting sqref="D85:D86 H85:H86 L85:L86 P85:P86 T85:T86 D88 H88 L88 P88 T8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27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SPDM</dc:creator>
  <cp:keywords/>
  <dc:description/>
  <cp:lastModifiedBy>Jessie Santana Takara</cp:lastModifiedBy>
  <cp:revision/>
  <dcterms:created xsi:type="dcterms:W3CDTF">2018-06-11T18:27:08Z</dcterms:created>
  <dcterms:modified xsi:type="dcterms:W3CDTF">2026-01-30T12:18:45Z</dcterms:modified>
  <cp:category/>
  <cp:contentStatus/>
</cp:coreProperties>
</file>