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72.18.173.5\Agendamento de Consultas\Agendamento de Consultas Compartilhado\Documentação Obrigatória\Relatório de Atividades Ambulatorial\"/>
    </mc:Choice>
  </mc:AlternateContent>
  <xr:revisionPtr revIDLastSave="0" documentId="13_ncr:1_{56889092-4681-49ED-B691-9EFEF73B75B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" sheetId="2" r:id="rId1"/>
  </sheets>
  <definedNames>
    <definedName name="_xlnm.Print_Area" localSheetId="0">'2025'!$A$1:$AA$83</definedName>
    <definedName name="_xlnm.Print_Titles" localSheetId="0">'2025'!$1:$3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3" i="2" l="1"/>
  <c r="E71" i="2"/>
  <c r="E65" i="2"/>
  <c r="E63" i="2"/>
  <c r="E61" i="2"/>
  <c r="E48" i="2"/>
  <c r="E47" i="2"/>
  <c r="C73" i="2"/>
  <c r="C71" i="2"/>
  <c r="C65" i="2"/>
  <c r="C63" i="2"/>
  <c r="C61" i="2"/>
  <c r="U13" i="2" l="1"/>
  <c r="T13" i="2"/>
  <c r="S80" i="2"/>
  <c r="AA63" i="2"/>
  <c r="R13" i="2"/>
  <c r="P59" i="2"/>
  <c r="P13" i="2"/>
  <c r="N13" i="2"/>
  <c r="B13" i="2"/>
  <c r="D13" i="2"/>
  <c r="F13" i="2"/>
  <c r="H13" i="2"/>
  <c r="J13" i="2"/>
  <c r="AA62" i="2"/>
  <c r="AA64" i="2"/>
  <c r="AA66" i="2"/>
  <c r="AA67" i="2"/>
  <c r="AA68" i="2"/>
  <c r="AA69" i="2"/>
  <c r="AA70" i="2"/>
  <c r="AA72" i="2"/>
  <c r="AA73" i="2"/>
  <c r="AA74" i="2"/>
  <c r="AA75" i="2"/>
  <c r="AA76" i="2"/>
  <c r="AA77" i="2"/>
  <c r="AA78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Y80" i="2"/>
  <c r="X80" i="2"/>
  <c r="W80" i="2"/>
  <c r="V80" i="2"/>
  <c r="U80" i="2"/>
  <c r="T80" i="2"/>
  <c r="R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Z61" i="2"/>
  <c r="C80" i="2"/>
  <c r="B80" i="2"/>
  <c r="Y59" i="2"/>
  <c r="X59" i="2"/>
  <c r="W59" i="2"/>
  <c r="V59" i="2"/>
  <c r="U59" i="2"/>
  <c r="T59" i="2"/>
  <c r="S59" i="2"/>
  <c r="R59" i="2"/>
  <c r="Q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A65" i="2" l="1"/>
  <c r="AA71" i="2"/>
  <c r="Q80" i="2"/>
  <c r="L13" i="2"/>
  <c r="Z80" i="2"/>
  <c r="AA79" i="2" l="1"/>
  <c r="AA61" i="2"/>
  <c r="AA58" i="2"/>
  <c r="Z58" i="2"/>
  <c r="AA57" i="2"/>
  <c r="Z57" i="2"/>
  <c r="X13" i="2"/>
  <c r="V13" i="2"/>
  <c r="Y13" i="2"/>
  <c r="W13" i="2"/>
  <c r="S13" i="2"/>
  <c r="Q13" i="2"/>
  <c r="O13" i="2"/>
  <c r="M13" i="2"/>
  <c r="K13" i="2"/>
  <c r="I13" i="2"/>
  <c r="G13" i="2"/>
  <c r="E13" i="2"/>
  <c r="C13" i="2"/>
  <c r="Z59" i="2" l="1"/>
  <c r="AA80" i="2"/>
  <c r="AA59" i="2"/>
  <c r="AA11" i="2"/>
  <c r="AA12" i="2" l="1"/>
  <c r="AA44" i="2"/>
  <c r="Z44" i="2"/>
  <c r="AA38" i="2"/>
  <c r="Z38" i="2"/>
  <c r="Z11" i="2"/>
  <c r="AA47" i="2"/>
  <c r="Y51" i="2"/>
  <c r="X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A50" i="2"/>
  <c r="Z50" i="2"/>
  <c r="AA49" i="2"/>
  <c r="Z49" i="2"/>
  <c r="AA48" i="2"/>
  <c r="Z48" i="2"/>
  <c r="Z47" i="2"/>
  <c r="AA46" i="2"/>
  <c r="Z46" i="2"/>
  <c r="AA45" i="2"/>
  <c r="Z45" i="2"/>
  <c r="AA43" i="2"/>
  <c r="Z43" i="2"/>
  <c r="AA42" i="2"/>
  <c r="Z42" i="2"/>
  <c r="AA41" i="2"/>
  <c r="Z41" i="2"/>
  <c r="AA40" i="2"/>
  <c r="Z40" i="2"/>
  <c r="AA39" i="2"/>
  <c r="Z39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H23" i="2"/>
  <c r="G23" i="2"/>
  <c r="F23" i="2"/>
  <c r="E23" i="2"/>
  <c r="D23" i="2"/>
  <c r="C23" i="2"/>
  <c r="B23" i="2"/>
  <c r="Z22" i="2"/>
  <c r="Z23" i="2" s="1"/>
  <c r="I23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A17" i="2"/>
  <c r="AA18" i="2" s="1"/>
  <c r="Z17" i="2"/>
  <c r="Z18" i="2" s="1"/>
  <c r="AA9" i="2"/>
  <c r="AA8" i="2"/>
  <c r="Z8" i="2"/>
  <c r="AA13" i="2" l="1"/>
  <c r="Z9" i="2"/>
  <c r="Z13" i="2" s="1"/>
  <c r="W51" i="2"/>
  <c r="AA22" i="2"/>
  <c r="AA23" i="2" s="1"/>
  <c r="Z51" i="2"/>
  <c r="AA51" i="2"/>
</calcChain>
</file>

<file path=xl/sharedStrings.xml><?xml version="1.0" encoding="utf-8"?>
<sst xmlns="http://schemas.openxmlformats.org/spreadsheetml/2006/main" count="318" uniqueCount="83">
  <si>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</si>
  <si>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</si>
  <si>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</si>
  <si>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</si>
  <si>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</si>
  <si>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</si>
  <si>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</si>
  <si>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</si>
  <si>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</si>
  <si>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</si>
  <si>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</si>
  <si>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</si>
  <si>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</si>
  <si>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</si>
  <si>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</si>
  <si>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</si>
  <si>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Outubro</t>
  </si>
  <si>
    <t>Novembro</t>
  </si>
  <si>
    <t>Dezembro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</si>
  <si>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</si>
  <si>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</si>
  <si>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</si>
  <si>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</si>
  <si>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</si>
  <si>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</si>
  <si>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</si>
  <si>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</si>
  <si>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</si>
  <si>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</si>
  <si>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</si>
  <si>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</si>
  <si>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</si>
  <si>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</si>
  <si>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</si>
  <si>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</si>
  <si>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</si>
  <si>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</si>
  <si>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</si>
  <si>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</si>
  <si>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</si>
  <si>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Fonte : Fastmedic - Sistema de Gestão em Saúde do Município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</si>
  <si>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</si>
  <si>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</si>
  <si>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</si>
  <si>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</si>
  <si>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</si>
  <si>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</si>
  <si>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</si>
  <si>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</si>
  <si>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</si>
  <si>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</si>
  <si>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</si>
  <si>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Teleconsultoria TDIC</t>
  </si>
  <si>
    <t>Teleconsulta TDIC</t>
  </si>
  <si>
    <t>Metas x Realizado</t>
  </si>
  <si>
    <t>Disp./Realiz.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</si>
  <si>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</si>
  <si>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</si>
  <si>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</si>
  <si>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</si>
  <si>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</si>
  <si>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</si>
  <si>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</si>
  <si>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</si>
  <si>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</si>
  <si>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</si>
  <si>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</si>
  <si>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</si>
  <si>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</si>
  <si>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</si>
  <si>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</si>
  <si>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</si>
  <si>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</si>
  <si>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</si>
  <si>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</si>
  <si>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</si>
  <si>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</si>
  <si>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</si>
  <si>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</si>
  <si>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</si>
  <si>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Acompanhamento Contrato de Gestão SIM - Serviço Integrado de Medicina - 2025</t>
  </si>
  <si>
    <t>TOTAL 2025</t>
  </si>
  <si>
    <t>Atualizado em : 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</si>
</sst>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37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12" fillId="9" borderId="5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2" fillId="9" borderId="62" xfId="0" applyFont="1" applyFill="1" applyBorder="1" applyAlignment="1">
      <alignment horizontal="center" vertical="center"/>
    </xf>
    <xf numFmtId="0" fontId="12" fillId="9" borderId="63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2" fillId="9" borderId="66" xfId="0" applyFont="1" applyFill="1" applyBorder="1" applyAlignment="1">
      <alignment horizontal="center" vertical="center"/>
    </xf>
    <xf numFmtId="0" fontId="0" fillId="0" borderId="67" xfId="0" applyBorder="1" applyAlignment="1">
      <alignment vertical="center" wrapText="1"/>
    </xf>
    <xf numFmtId="0" fontId="14" fillId="0" borderId="68" xfId="0" applyFont="1" applyBorder="1" applyAlignment="1">
      <alignment horizontal="left"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horizontal="left" vertical="center" wrapText="1"/>
    </xf>
    <xf numFmtId="0" fontId="14" fillId="0" borderId="70" xfId="0" applyFont="1" applyBorder="1" applyAlignment="1">
      <alignment horizontal="left" vertical="center" wrapText="1"/>
    </xf>
    <xf numFmtId="0" fontId="12" fillId="9" borderId="71" xfId="0" applyFont="1" applyFill="1" applyBorder="1" applyAlignment="1">
      <alignment vertical="center" wrapText="1"/>
    </xf>
    <xf numFmtId="0" fontId="0" fillId="0" borderId="7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12" fillId="10" borderId="71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horizontal="center" vertical="center"/>
    </xf>
    <xf numFmtId="0" fontId="12" fillId="11" borderId="7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9" borderId="42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5" xfId="0" applyFont="1" applyFill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2" fillId="9" borderId="64" xfId="0" applyFont="1" applyFill="1" applyBorder="1" applyAlignment="1">
      <alignment horizontal="center"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45043</xdr:colOff>
      <xdr:row>0</xdr:row>
      <xdr:rowOff>173691</xdr:rowOff>
    </xdr:from>
    <xdr:to>
      <xdr:col>26</xdr:col>
      <xdr:colOff>168868</xdr:colOff>
      <xdr:row>3</xdr:row>
      <xdr:rowOff>179917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0E206ED-524B-413F-A089-F5926200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968" y="173691"/>
          <a:ext cx="657225" cy="692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AA83"/>
  <sheetViews>
    <sheetView showGridLines="0" tabSelected="1" topLeftCell="A70" zoomScale="90" zoomScaleNormal="90" zoomScaleSheetLayoutView="85" workbookViewId="0">
      <pane xSplit="1" topLeftCell="D1" activePane="topRight" state="frozen"/>
      <selection pane="topRight" activeCell="A98" sqref="A97:A98"/>
    </sheetView>
  </sheetViews>
  <sheetFormatPr defaultColWidth="9" defaultRowHeight="15" x14ac:dyDescent="0.25"/>
  <cols>
    <col min="1" max="1" width="77.5703125" style="3" bestFit="1" customWidth="1"/>
    <col min="2" max="2" width="7" style="2" customWidth="1"/>
    <col min="3" max="3" width="9.28515625" style="2" customWidth="1"/>
    <col min="4" max="4" width="7" style="4" customWidth="1"/>
    <col min="5" max="5" width="9.28515625" style="4" customWidth="1"/>
    <col min="6" max="6" width="7" style="5" customWidth="1"/>
    <col min="7" max="7" width="9.28515625" style="2" customWidth="1"/>
    <col min="8" max="8" width="7" style="4" customWidth="1"/>
    <col min="9" max="9" width="9.28515625" style="4" customWidth="1"/>
    <col min="10" max="10" width="7" style="5" customWidth="1"/>
    <col min="11" max="11" width="9.28515625" style="2" customWidth="1"/>
    <col min="12" max="12" width="7" style="4" customWidth="1"/>
    <col min="13" max="13" width="9.28515625" style="4" customWidth="1"/>
    <col min="14" max="14" width="7" style="5" customWidth="1"/>
    <col min="15" max="15" width="9.28515625" style="2" customWidth="1"/>
    <col min="16" max="16" width="7" style="4" customWidth="1"/>
    <col min="17" max="17" width="9.28515625" style="4" customWidth="1"/>
    <col min="18" max="18" width="7" style="5" customWidth="1"/>
    <col min="19" max="19" width="9.28515625" style="2" customWidth="1"/>
    <col min="20" max="20" width="7" style="4" customWidth="1"/>
    <col min="21" max="21" width="9.28515625" style="4" customWidth="1"/>
    <col min="22" max="22" width="7" style="5" customWidth="1"/>
    <col min="23" max="23" width="9.28515625" style="2" customWidth="1"/>
    <col min="24" max="24" width="7" style="4" customWidth="1"/>
    <col min="25" max="25" width="9.28515625" style="4" customWidth="1"/>
    <col min="26" max="26" width="8" style="5" customWidth="1"/>
    <col min="27" max="27" width="12.140625" style="2" bestFit="1" customWidth="1"/>
    <col min="28" max="34" width="9.28515625" style="2" customWidth="1"/>
    <col min="35" max="16384" width="9" style="2"/>
  </cols>
  <sheetData>
    <row r="1" spans="1:27" ht="18" customHeight="1" x14ac:dyDescent="0.25">
      <c r="A1" s="112" t="s">
        <v>80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</row>
    <row r="2" spans="1:27" ht="18" customHeight="1" x14ac:dyDescent="0.25">
      <c r="A2" s="112" t="s">
        <v>54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1:27" ht="18" customHeight="1" x14ac:dyDescent="0.25"/>
    <row r="4" spans="1:27" ht="18" customHeight="1" x14ac:dyDescent="0.25"/>
    <row r="5" spans="1:27" ht="18" customHeight="1" thickBot="1" x14ac:dyDescent="0.3">
      <c r="A5" s="4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8" customHeight="1" thickBot="1" x14ac:dyDescent="0.3">
      <c r="B6" s="113" t="s">
        <v>0</v>
      </c>
      <c r="C6" s="114"/>
      <c r="D6" s="113" t="s">
        <v>1</v>
      </c>
      <c r="E6" s="114"/>
      <c r="F6" s="115" t="s">
        <v>2</v>
      </c>
      <c r="G6" s="116"/>
      <c r="H6" s="115" t="s">
        <v>3</v>
      </c>
      <c r="I6" s="116"/>
      <c r="J6" s="115" t="s">
        <v>4</v>
      </c>
      <c r="K6" s="116"/>
      <c r="L6" s="115" t="s">
        <v>5</v>
      </c>
      <c r="M6" s="116"/>
      <c r="N6" s="117" t="s">
        <v>13</v>
      </c>
      <c r="O6" s="118"/>
      <c r="P6" s="119" t="s">
        <v>14</v>
      </c>
      <c r="Q6" s="118"/>
      <c r="R6" s="119" t="s">
        <v>15</v>
      </c>
      <c r="S6" s="118"/>
      <c r="T6" s="119" t="s">
        <v>16</v>
      </c>
      <c r="U6" s="118"/>
      <c r="V6" s="119" t="s">
        <v>17</v>
      </c>
      <c r="W6" s="118"/>
      <c r="X6" s="119" t="s">
        <v>18</v>
      </c>
      <c r="Y6" s="122"/>
      <c r="Z6" s="120" t="s">
        <v>81</v>
      </c>
      <c r="AA6" s="121"/>
    </row>
    <row r="7" spans="1:27" s="14" customFormat="1" x14ac:dyDescent="0.25">
      <c r="A7" s="7" t="s">
        <v>48</v>
      </c>
      <c r="B7" s="8" t="s">
        <v>6</v>
      </c>
      <c r="C7" s="32" t="s">
        <v>8</v>
      </c>
      <c r="D7" s="10" t="s">
        <v>6</v>
      </c>
      <c r="E7" s="32" t="s">
        <v>8</v>
      </c>
      <c r="F7" s="8" t="s">
        <v>6</v>
      </c>
      <c r="G7" s="32" t="s">
        <v>8</v>
      </c>
      <c r="H7" s="8" t="s">
        <v>6</v>
      </c>
      <c r="I7" s="32" t="s">
        <v>8</v>
      </c>
      <c r="J7" s="8" t="s">
        <v>6</v>
      </c>
      <c r="K7" s="32" t="s">
        <v>8</v>
      </c>
      <c r="L7" s="8" t="s">
        <v>6</v>
      </c>
      <c r="M7" s="32" t="s">
        <v>8</v>
      </c>
      <c r="N7" s="10" t="s">
        <v>6</v>
      </c>
      <c r="O7" s="32" t="s">
        <v>8</v>
      </c>
      <c r="P7" s="10" t="s">
        <v>6</v>
      </c>
      <c r="Q7" s="32" t="s">
        <v>8</v>
      </c>
      <c r="R7" s="10" t="s">
        <v>6</v>
      </c>
      <c r="S7" s="32" t="s">
        <v>8</v>
      </c>
      <c r="T7" s="10" t="s">
        <v>6</v>
      </c>
      <c r="U7" s="32" t="s">
        <v>8</v>
      </c>
      <c r="V7" s="10" t="s">
        <v>6</v>
      </c>
      <c r="W7" s="32" t="s">
        <v>8</v>
      </c>
      <c r="X7" s="10" t="s">
        <v>6</v>
      </c>
      <c r="Y7" s="32" t="s">
        <v>8</v>
      </c>
      <c r="Z7" s="12" t="s">
        <v>6</v>
      </c>
      <c r="AA7" s="13" t="s">
        <v>55</v>
      </c>
    </row>
    <row r="8" spans="1:27" ht="18" customHeight="1" x14ac:dyDescent="0.25">
      <c r="A8" s="15" t="s">
        <v>9</v>
      </c>
      <c r="B8" s="1">
        <v>3535</v>
      </c>
      <c r="C8" s="16">
        <v>1641</v>
      </c>
      <c r="D8" s="1">
        <v>3535</v>
      </c>
      <c r="E8" s="16">
        <v>2468</v>
      </c>
      <c r="F8" s="1">
        <v>3535</v>
      </c>
      <c r="G8" s="16">
        <v>3214</v>
      </c>
      <c r="H8" s="1">
        <v>3535</v>
      </c>
      <c r="I8" s="16">
        <v>2908</v>
      </c>
      <c r="J8" s="1">
        <v>3535</v>
      </c>
      <c r="K8" s="16">
        <v>2493</v>
      </c>
      <c r="L8" s="1"/>
      <c r="M8" s="16"/>
      <c r="N8" s="21"/>
      <c r="O8" s="16"/>
      <c r="P8" s="21"/>
      <c r="Q8" s="16"/>
      <c r="R8" s="1"/>
      <c r="S8" s="16"/>
      <c r="T8" s="1"/>
      <c r="U8" s="16"/>
      <c r="V8" s="1"/>
      <c r="W8" s="16"/>
      <c r="X8" s="1"/>
      <c r="Y8" s="17"/>
      <c r="Z8" s="18">
        <f>B8+D8+F8+H8+J8+L8+N8+P8+R8+T8+V8+X8</f>
        <v>17675</v>
      </c>
      <c r="AA8" s="19">
        <f>C8+E8+G8+I8+K8+M8+O8+Q8+S8+U8+W8+Y8</f>
        <v>12724</v>
      </c>
    </row>
    <row r="9" spans="1:27" ht="18" customHeight="1" x14ac:dyDescent="0.25">
      <c r="A9" s="20" t="s">
        <v>21</v>
      </c>
      <c r="B9" s="84">
        <v>3765</v>
      </c>
      <c r="C9" s="23">
        <v>5888</v>
      </c>
      <c r="D9" s="84">
        <v>3765</v>
      </c>
      <c r="E9" s="22">
        <v>5842</v>
      </c>
      <c r="F9" s="84">
        <v>3765</v>
      </c>
      <c r="G9" s="22">
        <v>5714</v>
      </c>
      <c r="H9" s="84">
        <v>3765</v>
      </c>
      <c r="I9" s="22">
        <v>6164</v>
      </c>
      <c r="J9" s="84">
        <v>3765</v>
      </c>
      <c r="K9" s="22">
        <v>5978</v>
      </c>
      <c r="L9" s="21"/>
      <c r="M9" s="23"/>
      <c r="N9" s="59"/>
      <c r="O9" s="71"/>
      <c r="P9" s="59"/>
      <c r="Q9" s="71"/>
      <c r="R9" s="84"/>
      <c r="S9" s="71"/>
      <c r="T9" s="84"/>
      <c r="U9" s="71"/>
      <c r="V9" s="84"/>
      <c r="W9" s="71"/>
      <c r="X9" s="70"/>
      <c r="Y9" s="72"/>
      <c r="Z9" s="18">
        <f>B9+D9+F9+H9+J9+L9+N9+P9+R9+T9+V9+X9</f>
        <v>18825</v>
      </c>
      <c r="AA9" s="19">
        <f>C9+E9+G9+I9+K9+M9+O9+Q9+S9+U9+W9+Y9</f>
        <v>29586</v>
      </c>
    </row>
    <row r="10" spans="1:27" ht="18" customHeight="1" x14ac:dyDescent="0.25">
      <c r="A10" s="78" t="s">
        <v>51</v>
      </c>
      <c r="B10" s="9" t="s">
        <v>6</v>
      </c>
      <c r="C10" s="9" t="s">
        <v>7</v>
      </c>
      <c r="D10" s="10" t="s">
        <v>6</v>
      </c>
      <c r="E10" s="9" t="s">
        <v>7</v>
      </c>
      <c r="F10" s="8" t="s">
        <v>6</v>
      </c>
      <c r="G10" s="9" t="s">
        <v>7</v>
      </c>
      <c r="H10" s="8" t="s">
        <v>6</v>
      </c>
      <c r="I10" s="82" t="s">
        <v>8</v>
      </c>
      <c r="J10" s="79" t="s">
        <v>6</v>
      </c>
      <c r="K10" s="83" t="s">
        <v>8</v>
      </c>
      <c r="L10" s="80" t="s">
        <v>6</v>
      </c>
      <c r="M10" s="83" t="s">
        <v>8</v>
      </c>
      <c r="N10" s="11" t="s">
        <v>6</v>
      </c>
      <c r="O10" s="32" t="s">
        <v>8</v>
      </c>
      <c r="P10" s="10" t="s">
        <v>6</v>
      </c>
      <c r="Q10" s="32" t="s">
        <v>8</v>
      </c>
      <c r="R10" s="10" t="s">
        <v>6</v>
      </c>
      <c r="S10" s="32" t="s">
        <v>8</v>
      </c>
      <c r="T10" s="10" t="s">
        <v>6</v>
      </c>
      <c r="U10" s="32" t="s">
        <v>8</v>
      </c>
      <c r="V10" s="10" t="s">
        <v>6</v>
      </c>
      <c r="W10" s="32" t="s">
        <v>8</v>
      </c>
      <c r="X10" s="10" t="s">
        <v>6</v>
      </c>
      <c r="Y10" s="32" t="s">
        <v>8</v>
      </c>
      <c r="Z10" s="73" t="s">
        <v>6</v>
      </c>
      <c r="AA10" s="74" t="s">
        <v>55</v>
      </c>
    </row>
    <row r="11" spans="1:27" ht="18" customHeight="1" x14ac:dyDescent="0.25">
      <c r="A11" s="69" t="s">
        <v>52</v>
      </c>
      <c r="B11" s="110">
        <v>2000</v>
      </c>
      <c r="C11" s="16">
        <v>565</v>
      </c>
      <c r="D11" s="110">
        <v>2000</v>
      </c>
      <c r="E11" s="16">
        <v>838</v>
      </c>
      <c r="F11" s="110">
        <v>2000</v>
      </c>
      <c r="G11" s="16">
        <v>815</v>
      </c>
      <c r="H11" s="110">
        <v>2000</v>
      </c>
      <c r="I11" s="17">
        <v>389</v>
      </c>
      <c r="J11" s="110">
        <v>2000</v>
      </c>
      <c r="K11" s="81">
        <v>421</v>
      </c>
      <c r="L11" s="123"/>
      <c r="M11" s="81"/>
      <c r="N11" s="123"/>
      <c r="O11" s="16"/>
      <c r="P11" s="123"/>
      <c r="Q11" s="16"/>
      <c r="R11" s="123"/>
      <c r="S11" s="16"/>
      <c r="T11" s="123"/>
      <c r="U11" s="16"/>
      <c r="V11" s="123"/>
      <c r="W11" s="16"/>
      <c r="X11" s="110"/>
      <c r="Y11" s="23"/>
      <c r="Z11" s="126">
        <f>B11+D11+F11+H11+J11+L11+N11+P11+R11+T11+V11+X11</f>
        <v>10000</v>
      </c>
      <c r="AA11" s="76">
        <f>C11+E11+G11+I11+K11+M11+O11+Q11+S11+U11+W11+Y11</f>
        <v>3028</v>
      </c>
    </row>
    <row r="12" spans="1:27" ht="18" customHeight="1" x14ac:dyDescent="0.25">
      <c r="A12" s="75" t="s">
        <v>53</v>
      </c>
      <c r="B12" s="111"/>
      <c r="C12" s="22">
        <v>0</v>
      </c>
      <c r="D12" s="111"/>
      <c r="E12" s="22">
        <v>0</v>
      </c>
      <c r="F12" s="111"/>
      <c r="G12" s="22">
        <v>0</v>
      </c>
      <c r="H12" s="111"/>
      <c r="I12" s="23"/>
      <c r="J12" s="111"/>
      <c r="K12" s="22"/>
      <c r="L12" s="124"/>
      <c r="M12" s="22"/>
      <c r="N12" s="124"/>
      <c r="O12" s="22"/>
      <c r="P12" s="124"/>
      <c r="Q12" s="22"/>
      <c r="R12" s="124"/>
      <c r="S12" s="22"/>
      <c r="T12" s="124"/>
      <c r="U12" s="22"/>
      <c r="V12" s="124"/>
      <c r="W12" s="22"/>
      <c r="X12" s="111"/>
      <c r="Y12" s="60"/>
      <c r="Z12" s="127"/>
      <c r="AA12" s="76">
        <f>C12+E12+G12+I12+K12+M12+O12+Q12+S12+U12+W12+Y12</f>
        <v>0</v>
      </c>
    </row>
    <row r="13" spans="1:27" ht="18" customHeight="1" thickBot="1" x14ac:dyDescent="0.3">
      <c r="A13" s="24" t="s">
        <v>19</v>
      </c>
      <c r="B13" s="25">
        <f>SUM(B8:B12)</f>
        <v>9300</v>
      </c>
      <c r="C13" s="77">
        <f>ROUNDDOWN(C8+C9+(C11*0.5)+C12,0)</f>
        <v>7811</v>
      </c>
      <c r="D13" s="25">
        <f>SUM(D8:D12)</f>
        <v>9300</v>
      </c>
      <c r="E13" s="77">
        <f>ROUNDDOWN(E8+E9+(E11*0.5)+E12,0)</f>
        <v>8729</v>
      </c>
      <c r="F13" s="25">
        <f>SUM(F8:F12)</f>
        <v>9300</v>
      </c>
      <c r="G13" s="77">
        <f>ROUNDDOWN(G8+G9+(G11*0.5)+G12,0)</f>
        <v>9335</v>
      </c>
      <c r="H13" s="25">
        <f>SUM(H8:H12)</f>
        <v>9300</v>
      </c>
      <c r="I13" s="77">
        <f>ROUNDDOWN(I8+I9+(I11*0.5)+I12,0)</f>
        <v>9266</v>
      </c>
      <c r="J13" s="25">
        <f>SUM(J8:J12)</f>
        <v>9300</v>
      </c>
      <c r="K13" s="77">
        <f>ROUNDDOWN(K8+K9+(K11*0.5)+K12,0)</f>
        <v>8681</v>
      </c>
      <c r="L13" s="25">
        <f>SUM(L8:L12)</f>
        <v>0</v>
      </c>
      <c r="M13" s="77">
        <f>ROUNDDOWN(M8+M9+(M11*0.5)+M12,0)</f>
        <v>0</v>
      </c>
      <c r="N13" s="25">
        <f>SUM(N8:N12)</f>
        <v>0</v>
      </c>
      <c r="O13" s="77">
        <f>ROUNDDOWN(O8+O9+(O11*0.5)+O12,0)</f>
        <v>0</v>
      </c>
      <c r="P13" s="25">
        <f>SUM(P8:P12)</f>
        <v>0</v>
      </c>
      <c r="Q13" s="77">
        <f>ROUNDDOWN(Q8+Q9+(Q11*0.5)+Q12,0)</f>
        <v>0</v>
      </c>
      <c r="R13" s="25">
        <f>SUM(R8:R12)</f>
        <v>0</v>
      </c>
      <c r="S13" s="77">
        <f>ROUNDDOWN(S8+S9+(S11*0.5)+S12,0)</f>
        <v>0</v>
      </c>
      <c r="T13" s="25">
        <f>SUM(T8:T12)</f>
        <v>0</v>
      </c>
      <c r="U13" s="77">
        <f>ROUNDDOWN(U8+U9+(U11*0.5)+U12,0)</f>
        <v>0</v>
      </c>
      <c r="V13" s="25">
        <f>V8+V9</f>
        <v>0</v>
      </c>
      <c r="W13" s="77">
        <f>ROUNDDOWN(W8+W9+(W11*0.5)+W12,0)</f>
        <v>0</v>
      </c>
      <c r="X13" s="25">
        <f>X8+X9</f>
        <v>0</v>
      </c>
      <c r="Y13" s="77">
        <f>ROUNDDOWN(Y8+Y9+(Y11*0.5)+Y12,0)</f>
        <v>0</v>
      </c>
      <c r="Z13" s="25">
        <f>SUM(Z8:Z12)</f>
        <v>46500</v>
      </c>
      <c r="AA13" s="77">
        <f>ROUNDDOWN(AA8+AA9+(AA11*0.5)+AA12,0)</f>
        <v>43824</v>
      </c>
    </row>
    <row r="14" spans="1:27" ht="18" customHeight="1" thickBot="1" x14ac:dyDescent="0.3">
      <c r="A14" s="30"/>
    </row>
    <row r="15" spans="1:27" ht="18" customHeight="1" thickBot="1" x14ac:dyDescent="0.3">
      <c r="B15" s="130" t="s">
        <v>0</v>
      </c>
      <c r="C15" s="129"/>
      <c r="D15" s="128" t="s">
        <v>1</v>
      </c>
      <c r="E15" s="129"/>
      <c r="F15" s="128" t="s">
        <v>2</v>
      </c>
      <c r="G15" s="129"/>
      <c r="H15" s="128" t="s">
        <v>3</v>
      </c>
      <c r="I15" s="129"/>
      <c r="J15" s="128" t="s">
        <v>4</v>
      </c>
      <c r="K15" s="129"/>
      <c r="L15" s="128" t="s">
        <v>5</v>
      </c>
      <c r="M15" s="129"/>
      <c r="N15" s="128" t="s">
        <v>13</v>
      </c>
      <c r="O15" s="129"/>
      <c r="P15" s="128" t="s">
        <v>14</v>
      </c>
      <c r="Q15" s="129"/>
      <c r="R15" s="117" t="s">
        <v>15</v>
      </c>
      <c r="S15" s="125"/>
      <c r="T15" s="117" t="s">
        <v>16</v>
      </c>
      <c r="U15" s="125"/>
      <c r="V15" s="117" t="s">
        <v>17</v>
      </c>
      <c r="W15" s="125"/>
      <c r="X15" s="117" t="s">
        <v>18</v>
      </c>
      <c r="Y15" s="122"/>
      <c r="Z15" s="119" t="s">
        <v>81</v>
      </c>
      <c r="AA15" s="118"/>
    </row>
    <row r="16" spans="1:27" ht="18" customHeight="1" x14ac:dyDescent="0.25">
      <c r="A16" s="31" t="s">
        <v>10</v>
      </c>
      <c r="B16" s="10" t="s">
        <v>6</v>
      </c>
      <c r="C16" s="32" t="s">
        <v>8</v>
      </c>
      <c r="D16" s="10" t="s">
        <v>6</v>
      </c>
      <c r="E16" s="32" t="s">
        <v>8</v>
      </c>
      <c r="F16" s="10" t="s">
        <v>6</v>
      </c>
      <c r="G16" s="32" t="s">
        <v>8</v>
      </c>
      <c r="H16" s="10" t="s">
        <v>6</v>
      </c>
      <c r="I16" s="32" t="s">
        <v>8</v>
      </c>
      <c r="J16" s="10" t="s">
        <v>6</v>
      </c>
      <c r="K16" s="32" t="s">
        <v>8</v>
      </c>
      <c r="L16" s="10" t="s">
        <v>6</v>
      </c>
      <c r="M16" s="32" t="s">
        <v>8</v>
      </c>
      <c r="N16" s="10" t="s">
        <v>6</v>
      </c>
      <c r="O16" s="32" t="s">
        <v>8</v>
      </c>
      <c r="P16" s="10" t="s">
        <v>6</v>
      </c>
      <c r="Q16" s="32" t="s">
        <v>8</v>
      </c>
      <c r="R16" s="33" t="s">
        <v>6</v>
      </c>
      <c r="S16" s="34" t="s">
        <v>8</v>
      </c>
      <c r="T16" s="33" t="s">
        <v>6</v>
      </c>
      <c r="U16" s="34" t="s">
        <v>8</v>
      </c>
      <c r="V16" s="33" t="s">
        <v>6</v>
      </c>
      <c r="W16" s="34" t="s">
        <v>8</v>
      </c>
      <c r="X16" s="33" t="s">
        <v>6</v>
      </c>
      <c r="Y16" s="35" t="s">
        <v>8</v>
      </c>
      <c r="Z16" s="36" t="s">
        <v>6</v>
      </c>
      <c r="AA16" s="37" t="s">
        <v>8</v>
      </c>
    </row>
    <row r="17" spans="1:27" ht="18" customHeight="1" x14ac:dyDescent="0.25">
      <c r="A17" s="38" t="s">
        <v>22</v>
      </c>
      <c r="B17" s="39">
        <v>800</v>
      </c>
      <c r="C17" s="40">
        <v>826</v>
      </c>
      <c r="D17" s="39">
        <v>800</v>
      </c>
      <c r="E17" s="40">
        <v>676</v>
      </c>
      <c r="F17" s="39">
        <v>800</v>
      </c>
      <c r="G17" s="40">
        <v>666</v>
      </c>
      <c r="H17" s="39">
        <v>800</v>
      </c>
      <c r="I17" s="40">
        <v>1111</v>
      </c>
      <c r="J17" s="39">
        <v>800</v>
      </c>
      <c r="K17" s="40">
        <v>843</v>
      </c>
      <c r="L17" s="39"/>
      <c r="M17" s="40"/>
      <c r="N17" s="39"/>
      <c r="O17" s="40"/>
      <c r="P17" s="39"/>
      <c r="Q17" s="40"/>
      <c r="R17" s="39"/>
      <c r="S17" s="41"/>
      <c r="T17" s="39"/>
      <c r="U17" s="41"/>
      <c r="V17" s="39"/>
      <c r="W17" s="41"/>
      <c r="X17" s="39"/>
      <c r="Y17" s="42"/>
      <c r="Z17" s="18">
        <f>B17+D17+F17+H17+J17+L17+N17+P17+R17+T17+V17+X17</f>
        <v>4000</v>
      </c>
      <c r="AA17" s="19">
        <f>C17+E17+G17+I17+K17+M17+O17+Q17+S17+U17+W17+Y17</f>
        <v>4122</v>
      </c>
    </row>
    <row r="18" spans="1:27" ht="18" customHeight="1" thickBot="1" x14ac:dyDescent="0.3">
      <c r="A18" s="24" t="s">
        <v>19</v>
      </c>
      <c r="B18" s="43">
        <f t="shared" ref="B18:Z18" si="0">SUM(B17:B17)</f>
        <v>800</v>
      </c>
      <c r="C18" s="44">
        <f t="shared" si="0"/>
        <v>826</v>
      </c>
      <c r="D18" s="43">
        <f t="shared" si="0"/>
        <v>800</v>
      </c>
      <c r="E18" s="44">
        <f t="shared" si="0"/>
        <v>676</v>
      </c>
      <c r="F18" s="43">
        <f t="shared" si="0"/>
        <v>800</v>
      </c>
      <c r="G18" s="44">
        <f t="shared" si="0"/>
        <v>666</v>
      </c>
      <c r="H18" s="43">
        <f t="shared" si="0"/>
        <v>800</v>
      </c>
      <c r="I18" s="44">
        <f t="shared" si="0"/>
        <v>1111</v>
      </c>
      <c r="J18" s="43">
        <f t="shared" si="0"/>
        <v>800</v>
      </c>
      <c r="K18" s="44">
        <f t="shared" si="0"/>
        <v>843</v>
      </c>
      <c r="L18" s="43">
        <f t="shared" si="0"/>
        <v>0</v>
      </c>
      <c r="M18" s="44">
        <f t="shared" si="0"/>
        <v>0</v>
      </c>
      <c r="N18" s="43">
        <f t="shared" si="0"/>
        <v>0</v>
      </c>
      <c r="O18" s="44">
        <f t="shared" si="0"/>
        <v>0</v>
      </c>
      <c r="P18" s="43">
        <f t="shared" si="0"/>
        <v>0</v>
      </c>
      <c r="Q18" s="44">
        <f t="shared" si="0"/>
        <v>0</v>
      </c>
      <c r="R18" s="25">
        <f t="shared" si="0"/>
        <v>0</v>
      </c>
      <c r="S18" s="26">
        <f t="shared" si="0"/>
        <v>0</v>
      </c>
      <c r="T18" s="25">
        <f t="shared" si="0"/>
        <v>0</v>
      </c>
      <c r="U18" s="26">
        <f t="shared" si="0"/>
        <v>0</v>
      </c>
      <c r="V18" s="25">
        <f t="shared" si="0"/>
        <v>0</v>
      </c>
      <c r="W18" s="26">
        <f>SUM(W17:W17)</f>
        <v>0</v>
      </c>
      <c r="X18" s="25">
        <f t="shared" si="0"/>
        <v>0</v>
      </c>
      <c r="Y18" s="27">
        <f t="shared" si="0"/>
        <v>0</v>
      </c>
      <c r="Z18" s="45">
        <f t="shared" si="0"/>
        <v>4000</v>
      </c>
      <c r="AA18" s="46">
        <f>SUM(AA17:AA17)</f>
        <v>4122</v>
      </c>
    </row>
    <row r="19" spans="1:27" ht="18" customHeight="1" thickBot="1" x14ac:dyDescent="0.3">
      <c r="A19" s="30"/>
      <c r="B19" s="5"/>
      <c r="C19" s="5"/>
      <c r="D19" s="47"/>
      <c r="E19" s="48"/>
      <c r="G19" s="5"/>
      <c r="H19" s="47"/>
      <c r="I19" s="48"/>
      <c r="K19" s="5"/>
      <c r="L19" s="47"/>
      <c r="M19" s="48"/>
      <c r="N19" s="2"/>
      <c r="P19" s="2"/>
      <c r="Q19" s="2"/>
      <c r="R19" s="2"/>
      <c r="T19" s="2"/>
      <c r="U19" s="2"/>
      <c r="V19" s="2"/>
      <c r="X19" s="2"/>
      <c r="Y19" s="2"/>
      <c r="Z19" s="2"/>
    </row>
    <row r="20" spans="1:27" ht="18" customHeight="1" thickBot="1" x14ac:dyDescent="0.3">
      <c r="B20" s="130" t="s">
        <v>0</v>
      </c>
      <c r="C20" s="129"/>
      <c r="D20" s="128" t="s">
        <v>1</v>
      </c>
      <c r="E20" s="129"/>
      <c r="F20" s="128" t="s">
        <v>2</v>
      </c>
      <c r="G20" s="129"/>
      <c r="H20" s="128" t="s">
        <v>3</v>
      </c>
      <c r="I20" s="129"/>
      <c r="J20" s="128" t="s">
        <v>4</v>
      </c>
      <c r="K20" s="129"/>
      <c r="L20" s="128" t="s">
        <v>5</v>
      </c>
      <c r="M20" s="129"/>
      <c r="N20" s="128" t="s">
        <v>13</v>
      </c>
      <c r="O20" s="129"/>
      <c r="P20" s="128" t="s">
        <v>14</v>
      </c>
      <c r="Q20" s="129"/>
      <c r="R20" s="117" t="s">
        <v>15</v>
      </c>
      <c r="S20" s="125"/>
      <c r="T20" s="117" t="s">
        <v>16</v>
      </c>
      <c r="U20" s="125"/>
      <c r="V20" s="117" t="s">
        <v>17</v>
      </c>
      <c r="W20" s="125"/>
      <c r="X20" s="117" t="s">
        <v>18</v>
      </c>
      <c r="Y20" s="122"/>
      <c r="Z20" s="119" t="s">
        <v>81</v>
      </c>
      <c r="AA20" s="118"/>
    </row>
    <row r="21" spans="1:27" ht="18" customHeight="1" x14ac:dyDescent="0.25">
      <c r="A21" s="31" t="s">
        <v>11</v>
      </c>
      <c r="B21" s="49" t="s">
        <v>6</v>
      </c>
      <c r="C21" s="50" t="s">
        <v>8</v>
      </c>
      <c r="D21" s="49" t="s">
        <v>6</v>
      </c>
      <c r="E21" s="50" t="s">
        <v>8</v>
      </c>
      <c r="F21" s="49" t="s">
        <v>6</v>
      </c>
      <c r="G21" s="50" t="s">
        <v>8</v>
      </c>
      <c r="H21" s="49" t="s">
        <v>6</v>
      </c>
      <c r="I21" s="50" t="s">
        <v>8</v>
      </c>
      <c r="J21" s="49" t="s">
        <v>6</v>
      </c>
      <c r="K21" s="50" t="s">
        <v>8</v>
      </c>
      <c r="L21" s="51" t="s">
        <v>6</v>
      </c>
      <c r="M21" s="50" t="s">
        <v>8</v>
      </c>
      <c r="N21" s="52" t="s">
        <v>6</v>
      </c>
      <c r="O21" s="53" t="s">
        <v>8</v>
      </c>
      <c r="P21" s="54" t="s">
        <v>6</v>
      </c>
      <c r="Q21" s="50" t="s">
        <v>8</v>
      </c>
      <c r="R21" s="49" t="s">
        <v>6</v>
      </c>
      <c r="S21" s="50" t="s">
        <v>8</v>
      </c>
      <c r="T21" s="49" t="s">
        <v>6</v>
      </c>
      <c r="U21" s="50" t="s">
        <v>8</v>
      </c>
      <c r="V21" s="49" t="s">
        <v>6</v>
      </c>
      <c r="W21" s="50" t="s">
        <v>8</v>
      </c>
      <c r="X21" s="49" t="s">
        <v>6</v>
      </c>
      <c r="Y21" s="55" t="s">
        <v>8</v>
      </c>
      <c r="Z21" s="51" t="s">
        <v>6</v>
      </c>
      <c r="AA21" s="56" t="s">
        <v>8</v>
      </c>
    </row>
    <row r="22" spans="1:27" ht="18" customHeight="1" x14ac:dyDescent="0.25">
      <c r="A22" s="15" t="s">
        <v>12</v>
      </c>
      <c r="B22" s="1">
        <v>250</v>
      </c>
      <c r="C22" s="57">
        <v>374</v>
      </c>
      <c r="D22" s="1">
        <v>250</v>
      </c>
      <c r="E22" s="57">
        <v>340</v>
      </c>
      <c r="F22" s="1">
        <v>250</v>
      </c>
      <c r="G22" s="57">
        <v>306</v>
      </c>
      <c r="H22" s="1">
        <v>250</v>
      </c>
      <c r="I22" s="57">
        <v>365</v>
      </c>
      <c r="J22" s="1">
        <v>250</v>
      </c>
      <c r="K22" s="57">
        <v>375</v>
      </c>
      <c r="L22" s="58"/>
      <c r="M22" s="57"/>
      <c r="N22" s="18"/>
      <c r="O22" s="59"/>
      <c r="P22" s="18"/>
      <c r="Q22" s="57"/>
      <c r="R22" s="1"/>
      <c r="S22" s="57"/>
      <c r="T22" s="1"/>
      <c r="U22" s="57"/>
      <c r="V22" s="1"/>
      <c r="W22" s="57"/>
      <c r="X22" s="1"/>
      <c r="Y22" s="60"/>
      <c r="Z22" s="58">
        <f>B22+D22+F22+H22+J22+L22+N22+P22+R22+T22+V22+X22</f>
        <v>1250</v>
      </c>
      <c r="AA22" s="19">
        <f>C22+E22+G22+I22+K22+M22+O22+Q22+S22+U22+W22+Y22</f>
        <v>1760</v>
      </c>
    </row>
    <row r="23" spans="1:27" ht="18" customHeight="1" thickBot="1" x14ac:dyDescent="0.3">
      <c r="A23" s="24" t="s">
        <v>19</v>
      </c>
      <c r="B23" s="25">
        <f t="shared" ref="B23:AA23" si="1">SUM(B22:B22)</f>
        <v>250</v>
      </c>
      <c r="C23" s="26">
        <f t="shared" si="1"/>
        <v>374</v>
      </c>
      <c r="D23" s="25">
        <f t="shared" si="1"/>
        <v>250</v>
      </c>
      <c r="E23" s="26">
        <f t="shared" si="1"/>
        <v>340</v>
      </c>
      <c r="F23" s="25">
        <f t="shared" si="1"/>
        <v>250</v>
      </c>
      <c r="G23" s="26">
        <f t="shared" si="1"/>
        <v>306</v>
      </c>
      <c r="H23" s="25">
        <f t="shared" si="1"/>
        <v>250</v>
      </c>
      <c r="I23" s="26">
        <f t="shared" si="1"/>
        <v>365</v>
      </c>
      <c r="J23" s="25">
        <f t="shared" si="1"/>
        <v>250</v>
      </c>
      <c r="K23" s="26">
        <f t="shared" si="1"/>
        <v>375</v>
      </c>
      <c r="L23" s="45">
        <f t="shared" si="1"/>
        <v>0</v>
      </c>
      <c r="M23" s="61">
        <f t="shared" si="1"/>
        <v>0</v>
      </c>
      <c r="N23" s="25">
        <f t="shared" si="1"/>
        <v>0</v>
      </c>
      <c r="O23" s="26">
        <f t="shared" si="1"/>
        <v>0</v>
      </c>
      <c r="P23" s="25">
        <f t="shared" si="1"/>
        <v>0</v>
      </c>
      <c r="Q23" s="26">
        <f t="shared" si="1"/>
        <v>0</v>
      </c>
      <c r="R23" s="25">
        <f t="shared" si="1"/>
        <v>0</v>
      </c>
      <c r="S23" s="26">
        <f t="shared" si="1"/>
        <v>0</v>
      </c>
      <c r="T23" s="25">
        <f t="shared" si="1"/>
        <v>0</v>
      </c>
      <c r="U23" s="26">
        <f t="shared" si="1"/>
        <v>0</v>
      </c>
      <c r="V23" s="25">
        <f t="shared" si="1"/>
        <v>0</v>
      </c>
      <c r="W23" s="26">
        <f t="shared" si="1"/>
        <v>0</v>
      </c>
      <c r="X23" s="25">
        <f t="shared" si="1"/>
        <v>0</v>
      </c>
      <c r="Y23" s="27">
        <f t="shared" si="1"/>
        <v>0</v>
      </c>
      <c r="Z23" s="45">
        <f>SUM(Z22:Z22)</f>
        <v>1250</v>
      </c>
      <c r="AA23" s="46">
        <f t="shared" si="1"/>
        <v>1760</v>
      </c>
    </row>
    <row r="24" spans="1:27" ht="18" customHeight="1" thickBot="1" x14ac:dyDescent="0.3">
      <c r="A24" s="131" t="s">
        <v>39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</row>
    <row r="25" spans="1:27" ht="18" customHeight="1" thickBot="1" x14ac:dyDescent="0.3">
      <c r="B25" s="130" t="s">
        <v>0</v>
      </c>
      <c r="C25" s="129"/>
      <c r="D25" s="128" t="s">
        <v>1</v>
      </c>
      <c r="E25" s="129"/>
      <c r="F25" s="128" t="s">
        <v>2</v>
      </c>
      <c r="G25" s="129"/>
      <c r="H25" s="128" t="s">
        <v>3</v>
      </c>
      <c r="I25" s="129"/>
      <c r="J25" s="128" t="s">
        <v>4</v>
      </c>
      <c r="K25" s="129"/>
      <c r="L25" s="128" t="s">
        <v>5</v>
      </c>
      <c r="M25" s="129"/>
      <c r="N25" s="128" t="s">
        <v>13</v>
      </c>
      <c r="O25" s="129"/>
      <c r="P25" s="128" t="s">
        <v>14</v>
      </c>
      <c r="Q25" s="129"/>
      <c r="R25" s="117" t="s">
        <v>15</v>
      </c>
      <c r="S25" s="125"/>
      <c r="T25" s="117" t="s">
        <v>16</v>
      </c>
      <c r="U25" s="125"/>
      <c r="V25" s="117" t="s">
        <v>17</v>
      </c>
      <c r="W25" s="125"/>
      <c r="X25" s="117" t="s">
        <v>18</v>
      </c>
      <c r="Y25" s="122"/>
      <c r="Z25" s="132" t="s">
        <v>81</v>
      </c>
      <c r="AA25" s="133"/>
    </row>
    <row r="26" spans="1:27" ht="18" customHeight="1" x14ac:dyDescent="0.25">
      <c r="A26" s="31" t="s">
        <v>38</v>
      </c>
      <c r="B26" s="49" t="s">
        <v>6</v>
      </c>
      <c r="C26" s="50" t="s">
        <v>8</v>
      </c>
      <c r="D26" s="49" t="s">
        <v>6</v>
      </c>
      <c r="E26" s="50" t="s">
        <v>8</v>
      </c>
      <c r="F26" s="49" t="s">
        <v>6</v>
      </c>
      <c r="G26" s="50" t="s">
        <v>8</v>
      </c>
      <c r="H26" s="49" t="s">
        <v>6</v>
      </c>
      <c r="I26" s="50" t="s">
        <v>8</v>
      </c>
      <c r="J26" s="49" t="s">
        <v>6</v>
      </c>
      <c r="K26" s="50" t="s">
        <v>8</v>
      </c>
      <c r="L26" s="49" t="s">
        <v>6</v>
      </c>
      <c r="M26" s="50" t="s">
        <v>8</v>
      </c>
      <c r="N26" s="49" t="s">
        <v>6</v>
      </c>
      <c r="O26" s="50" t="s">
        <v>8</v>
      </c>
      <c r="P26" s="49" t="s">
        <v>6</v>
      </c>
      <c r="Q26" s="50" t="s">
        <v>8</v>
      </c>
      <c r="R26" s="49" t="s">
        <v>6</v>
      </c>
      <c r="S26" s="50" t="s">
        <v>8</v>
      </c>
      <c r="T26" s="49" t="s">
        <v>6</v>
      </c>
      <c r="U26" s="50" t="s">
        <v>8</v>
      </c>
      <c r="V26" s="49" t="s">
        <v>6</v>
      </c>
      <c r="W26" s="50" t="s">
        <v>8</v>
      </c>
      <c r="X26" s="49" t="s">
        <v>6</v>
      </c>
      <c r="Y26" s="55" t="s">
        <v>8</v>
      </c>
      <c r="Z26" s="62" t="s">
        <v>6</v>
      </c>
      <c r="AA26" s="63" t="s">
        <v>8</v>
      </c>
    </row>
    <row r="27" spans="1:27" ht="18" customHeight="1" x14ac:dyDescent="0.25">
      <c r="A27" s="64" t="s">
        <v>23</v>
      </c>
      <c r="B27" s="1">
        <v>1</v>
      </c>
      <c r="C27" s="57">
        <v>0</v>
      </c>
      <c r="D27" s="1">
        <v>1</v>
      </c>
      <c r="E27" s="57">
        <v>0</v>
      </c>
      <c r="F27" s="1">
        <v>1</v>
      </c>
      <c r="G27" s="57">
        <v>0</v>
      </c>
      <c r="H27" s="1">
        <v>1</v>
      </c>
      <c r="I27" s="57">
        <v>0</v>
      </c>
      <c r="J27" s="1">
        <v>1</v>
      </c>
      <c r="K27" s="57">
        <v>0</v>
      </c>
      <c r="L27" s="1"/>
      <c r="M27" s="57"/>
      <c r="N27" s="1"/>
      <c r="O27" s="57"/>
      <c r="P27" s="1"/>
      <c r="Q27" s="57"/>
      <c r="R27" s="1"/>
      <c r="S27" s="57"/>
      <c r="T27" s="1"/>
      <c r="U27" s="57"/>
      <c r="V27" s="1"/>
      <c r="W27" s="57"/>
      <c r="X27" s="1"/>
      <c r="Y27" s="60"/>
      <c r="Z27" s="18">
        <f>B27+D27+F27+H27+J27+L27+N27+P27+R27+T27+V27+X27</f>
        <v>5</v>
      </c>
      <c r="AA27" s="19">
        <f t="shared" ref="AA27:AA50" si="2">C27+E27+G27+I27+K27+M27+O27+Q27+S27+U27+W27+Y27</f>
        <v>0</v>
      </c>
    </row>
    <row r="28" spans="1:27" ht="18" customHeight="1" x14ac:dyDescent="0.25">
      <c r="A28" s="64" t="s">
        <v>24</v>
      </c>
      <c r="B28" s="1">
        <v>1</v>
      </c>
      <c r="C28" s="57">
        <v>0</v>
      </c>
      <c r="D28" s="1">
        <v>1</v>
      </c>
      <c r="E28" s="57">
        <v>0</v>
      </c>
      <c r="F28" s="1">
        <v>1</v>
      </c>
      <c r="G28" s="57">
        <v>0</v>
      </c>
      <c r="H28" s="1">
        <v>1</v>
      </c>
      <c r="I28" s="57">
        <v>0</v>
      </c>
      <c r="J28" s="1">
        <v>1</v>
      </c>
      <c r="K28" s="57">
        <v>0</v>
      </c>
      <c r="L28" s="1"/>
      <c r="M28" s="57"/>
      <c r="N28" s="1"/>
      <c r="O28" s="57"/>
      <c r="P28" s="1"/>
      <c r="Q28" s="57"/>
      <c r="R28" s="1"/>
      <c r="S28" s="57"/>
      <c r="T28" s="1"/>
      <c r="U28" s="57"/>
      <c r="V28" s="1"/>
      <c r="W28" s="57"/>
      <c r="X28" s="1"/>
      <c r="Y28" s="60"/>
      <c r="Z28" s="18">
        <f t="shared" ref="Z28:Z50" si="3">B28+D28+F28+H28+J28+L28+N28+P28+R28+T28+V28+X28</f>
        <v>5</v>
      </c>
      <c r="AA28" s="19">
        <f t="shared" si="2"/>
        <v>0</v>
      </c>
    </row>
    <row r="29" spans="1:27" ht="18" customHeight="1" x14ac:dyDescent="0.25">
      <c r="A29" s="64" t="s">
        <v>45</v>
      </c>
      <c r="B29" s="1">
        <v>1</v>
      </c>
      <c r="C29" s="57">
        <v>0</v>
      </c>
      <c r="D29" s="1">
        <v>1</v>
      </c>
      <c r="E29" s="57">
        <v>0</v>
      </c>
      <c r="F29" s="1">
        <v>1</v>
      </c>
      <c r="G29" s="57">
        <v>0</v>
      </c>
      <c r="H29" s="1">
        <v>1</v>
      </c>
      <c r="I29" s="57">
        <v>0</v>
      </c>
      <c r="J29" s="1">
        <v>1</v>
      </c>
      <c r="K29" s="57">
        <v>0</v>
      </c>
      <c r="L29" s="1"/>
      <c r="M29" s="57"/>
      <c r="N29" s="1"/>
      <c r="O29" s="57"/>
      <c r="P29" s="1"/>
      <c r="Q29" s="57"/>
      <c r="R29" s="1"/>
      <c r="S29" s="57"/>
      <c r="T29" s="1"/>
      <c r="U29" s="57"/>
      <c r="V29" s="1"/>
      <c r="W29" s="57"/>
      <c r="X29" s="1"/>
      <c r="Y29" s="60"/>
      <c r="Z29" s="18">
        <f t="shared" si="3"/>
        <v>5</v>
      </c>
      <c r="AA29" s="19">
        <f t="shared" si="2"/>
        <v>0</v>
      </c>
    </row>
    <row r="30" spans="1:27" ht="18" customHeight="1" x14ac:dyDescent="0.25">
      <c r="A30" s="64" t="s">
        <v>25</v>
      </c>
      <c r="B30" s="1">
        <v>20</v>
      </c>
      <c r="C30" s="57">
        <v>30</v>
      </c>
      <c r="D30" s="1">
        <v>20</v>
      </c>
      <c r="E30" s="57">
        <v>22</v>
      </c>
      <c r="F30" s="1">
        <v>20</v>
      </c>
      <c r="G30" s="57">
        <v>32</v>
      </c>
      <c r="H30" s="1">
        <v>20</v>
      </c>
      <c r="I30" s="57">
        <v>34</v>
      </c>
      <c r="J30" s="1">
        <v>20</v>
      </c>
      <c r="K30" s="57">
        <v>36</v>
      </c>
      <c r="L30" s="1"/>
      <c r="M30" s="57"/>
      <c r="N30" s="1"/>
      <c r="O30" s="57"/>
      <c r="P30" s="1"/>
      <c r="Q30" s="57"/>
      <c r="R30" s="1"/>
      <c r="S30" s="57"/>
      <c r="T30" s="1"/>
      <c r="U30" s="57"/>
      <c r="V30" s="1"/>
      <c r="W30" s="57"/>
      <c r="X30" s="1"/>
      <c r="Y30" s="60"/>
      <c r="Z30" s="18">
        <f t="shared" si="3"/>
        <v>100</v>
      </c>
      <c r="AA30" s="19">
        <f t="shared" si="2"/>
        <v>154</v>
      </c>
    </row>
    <row r="31" spans="1:27" ht="18" customHeight="1" x14ac:dyDescent="0.25">
      <c r="A31" s="64" t="s">
        <v>26</v>
      </c>
      <c r="B31" s="1">
        <v>10</v>
      </c>
      <c r="C31" s="57">
        <v>34</v>
      </c>
      <c r="D31" s="1">
        <v>10</v>
      </c>
      <c r="E31" s="57">
        <v>33</v>
      </c>
      <c r="F31" s="1">
        <v>10</v>
      </c>
      <c r="G31" s="57">
        <v>25</v>
      </c>
      <c r="H31" s="1">
        <v>10</v>
      </c>
      <c r="I31" s="57">
        <v>41</v>
      </c>
      <c r="J31" s="1">
        <v>10</v>
      </c>
      <c r="K31" s="57">
        <v>37</v>
      </c>
      <c r="L31" s="1"/>
      <c r="M31" s="57"/>
      <c r="N31" s="1"/>
      <c r="O31" s="57"/>
      <c r="P31" s="1"/>
      <c r="Q31" s="57"/>
      <c r="R31" s="1"/>
      <c r="S31" s="57"/>
      <c r="T31" s="1"/>
      <c r="U31" s="57"/>
      <c r="V31" s="1"/>
      <c r="W31" s="57"/>
      <c r="X31" s="1"/>
      <c r="Y31" s="60"/>
      <c r="Z31" s="18">
        <f t="shared" si="3"/>
        <v>50</v>
      </c>
      <c r="AA31" s="19">
        <f t="shared" si="2"/>
        <v>170</v>
      </c>
    </row>
    <row r="32" spans="1:27" ht="18" customHeight="1" x14ac:dyDescent="0.25">
      <c r="A32" s="64" t="s">
        <v>41</v>
      </c>
      <c r="B32" s="1">
        <v>30</v>
      </c>
      <c r="C32" s="57">
        <v>24</v>
      </c>
      <c r="D32" s="1">
        <v>30</v>
      </c>
      <c r="E32" s="57">
        <v>18</v>
      </c>
      <c r="F32" s="1">
        <v>30</v>
      </c>
      <c r="G32" s="57">
        <v>17</v>
      </c>
      <c r="H32" s="1">
        <v>30</v>
      </c>
      <c r="I32" s="57">
        <v>24</v>
      </c>
      <c r="J32" s="1">
        <v>30</v>
      </c>
      <c r="K32" s="57">
        <v>16</v>
      </c>
      <c r="L32" s="1"/>
      <c r="M32" s="57"/>
      <c r="N32" s="1"/>
      <c r="O32" s="57"/>
      <c r="P32" s="1"/>
      <c r="Q32" s="57"/>
      <c r="R32" s="1"/>
      <c r="S32" s="57"/>
      <c r="T32" s="1"/>
      <c r="U32" s="57"/>
      <c r="V32" s="1"/>
      <c r="W32" s="57"/>
      <c r="X32" s="1"/>
      <c r="Y32" s="60"/>
      <c r="Z32" s="18">
        <f t="shared" si="3"/>
        <v>150</v>
      </c>
      <c r="AA32" s="19">
        <f t="shared" si="2"/>
        <v>99</v>
      </c>
    </row>
    <row r="33" spans="1:27" ht="18" customHeight="1" x14ac:dyDescent="0.25">
      <c r="A33" s="64" t="s">
        <v>27</v>
      </c>
      <c r="B33" s="1">
        <v>100</v>
      </c>
      <c r="C33" s="57">
        <v>162</v>
      </c>
      <c r="D33" s="1">
        <v>100</v>
      </c>
      <c r="E33" s="57">
        <v>169</v>
      </c>
      <c r="F33" s="1">
        <v>100</v>
      </c>
      <c r="G33" s="57">
        <v>91</v>
      </c>
      <c r="H33" s="1">
        <v>100</v>
      </c>
      <c r="I33" s="57">
        <v>46</v>
      </c>
      <c r="J33" s="1">
        <v>100</v>
      </c>
      <c r="K33" s="57">
        <v>116</v>
      </c>
      <c r="L33" s="1"/>
      <c r="M33" s="57"/>
      <c r="N33" s="1"/>
      <c r="O33" s="57"/>
      <c r="P33" s="1"/>
      <c r="Q33" s="57"/>
      <c r="R33" s="1"/>
      <c r="S33" s="57"/>
      <c r="T33" s="1"/>
      <c r="U33" s="57"/>
      <c r="V33" s="1"/>
      <c r="W33" s="57"/>
      <c r="X33" s="1"/>
      <c r="Y33" s="60"/>
      <c r="Z33" s="18">
        <f t="shared" si="3"/>
        <v>500</v>
      </c>
      <c r="AA33" s="19">
        <f t="shared" si="2"/>
        <v>584</v>
      </c>
    </row>
    <row r="34" spans="1:27" ht="18" customHeight="1" x14ac:dyDescent="0.25">
      <c r="A34" s="64" t="s">
        <v>28</v>
      </c>
      <c r="B34" s="1">
        <v>250</v>
      </c>
      <c r="C34" s="57">
        <v>217</v>
      </c>
      <c r="D34" s="1">
        <v>250</v>
      </c>
      <c r="E34" s="57">
        <v>192</v>
      </c>
      <c r="F34" s="1">
        <v>250</v>
      </c>
      <c r="G34" s="57">
        <v>242</v>
      </c>
      <c r="H34" s="1">
        <v>250</v>
      </c>
      <c r="I34" s="57">
        <v>254</v>
      </c>
      <c r="J34" s="1">
        <v>250</v>
      </c>
      <c r="K34" s="57">
        <v>254</v>
      </c>
      <c r="L34" s="1"/>
      <c r="M34" s="57"/>
      <c r="N34" s="1"/>
      <c r="O34" s="57"/>
      <c r="P34" s="1"/>
      <c r="Q34" s="57"/>
      <c r="R34" s="1"/>
      <c r="S34" s="57"/>
      <c r="T34" s="1"/>
      <c r="U34" s="57"/>
      <c r="V34" s="1"/>
      <c r="W34" s="57"/>
      <c r="X34" s="1"/>
      <c r="Y34" s="60"/>
      <c r="Z34" s="18">
        <f t="shared" si="3"/>
        <v>1250</v>
      </c>
      <c r="AA34" s="19">
        <f t="shared" si="2"/>
        <v>1159</v>
      </c>
    </row>
    <row r="35" spans="1:27" ht="18" customHeight="1" x14ac:dyDescent="0.25">
      <c r="A35" s="64" t="s">
        <v>29</v>
      </c>
      <c r="B35" s="1">
        <v>20</v>
      </c>
      <c r="C35" s="57">
        <v>41</v>
      </c>
      <c r="D35" s="1">
        <v>20</v>
      </c>
      <c r="E35" s="57">
        <v>65</v>
      </c>
      <c r="F35" s="1">
        <v>20</v>
      </c>
      <c r="G35" s="57">
        <v>71</v>
      </c>
      <c r="H35" s="1">
        <v>20</v>
      </c>
      <c r="I35" s="57">
        <v>52</v>
      </c>
      <c r="J35" s="1">
        <v>20</v>
      </c>
      <c r="K35" s="57">
        <v>56</v>
      </c>
      <c r="L35" s="1"/>
      <c r="M35" s="57"/>
      <c r="N35" s="1"/>
      <c r="O35" s="57"/>
      <c r="P35" s="1"/>
      <c r="Q35" s="57"/>
      <c r="R35" s="1"/>
      <c r="S35" s="57"/>
      <c r="T35" s="1"/>
      <c r="U35" s="57"/>
      <c r="V35" s="1"/>
      <c r="W35" s="57"/>
      <c r="X35" s="1"/>
      <c r="Y35" s="60"/>
      <c r="Z35" s="18">
        <f t="shared" si="3"/>
        <v>100</v>
      </c>
      <c r="AA35" s="19">
        <f t="shared" si="2"/>
        <v>285</v>
      </c>
    </row>
    <row r="36" spans="1:27" ht="18" customHeight="1" x14ac:dyDescent="0.25">
      <c r="A36" s="64" t="s">
        <v>46</v>
      </c>
      <c r="B36" s="1">
        <v>80</v>
      </c>
      <c r="C36" s="57">
        <v>430</v>
      </c>
      <c r="D36" s="1">
        <v>80</v>
      </c>
      <c r="E36" s="57">
        <v>242</v>
      </c>
      <c r="F36" s="1">
        <v>80</v>
      </c>
      <c r="G36" s="57">
        <v>88</v>
      </c>
      <c r="H36" s="1">
        <v>80</v>
      </c>
      <c r="I36" s="57">
        <v>158</v>
      </c>
      <c r="J36" s="1">
        <v>80</v>
      </c>
      <c r="K36" s="57">
        <v>170</v>
      </c>
      <c r="L36" s="1"/>
      <c r="M36" s="57"/>
      <c r="N36" s="1"/>
      <c r="O36" s="57"/>
      <c r="P36" s="1"/>
      <c r="Q36" s="57"/>
      <c r="R36" s="1"/>
      <c r="S36" s="57"/>
      <c r="T36" s="1"/>
      <c r="U36" s="57"/>
      <c r="V36" s="1"/>
      <c r="W36" s="57"/>
      <c r="X36" s="1"/>
      <c r="Y36" s="60"/>
      <c r="Z36" s="18">
        <f t="shared" si="3"/>
        <v>400</v>
      </c>
      <c r="AA36" s="19">
        <f t="shared" si="2"/>
        <v>1088</v>
      </c>
    </row>
    <row r="37" spans="1:27" ht="18" customHeight="1" x14ac:dyDescent="0.25">
      <c r="A37" s="64" t="s">
        <v>30</v>
      </c>
      <c r="B37" s="1">
        <v>180</v>
      </c>
      <c r="C37" s="57">
        <v>53</v>
      </c>
      <c r="D37" s="1">
        <v>180</v>
      </c>
      <c r="E37" s="57">
        <v>44</v>
      </c>
      <c r="F37" s="1">
        <v>180</v>
      </c>
      <c r="G37" s="57">
        <v>75</v>
      </c>
      <c r="H37" s="1">
        <v>180</v>
      </c>
      <c r="I37" s="57">
        <v>32</v>
      </c>
      <c r="J37" s="1">
        <v>180</v>
      </c>
      <c r="K37" s="57">
        <v>61</v>
      </c>
      <c r="L37" s="1"/>
      <c r="M37" s="57"/>
      <c r="N37" s="1"/>
      <c r="O37" s="57"/>
      <c r="P37" s="1"/>
      <c r="Q37" s="57"/>
      <c r="R37" s="1"/>
      <c r="S37" s="57"/>
      <c r="T37" s="1"/>
      <c r="U37" s="57"/>
      <c r="V37" s="1"/>
      <c r="W37" s="57"/>
      <c r="X37" s="1"/>
      <c r="Y37" s="60"/>
      <c r="Z37" s="18">
        <f t="shared" si="3"/>
        <v>900</v>
      </c>
      <c r="AA37" s="19">
        <f t="shared" si="2"/>
        <v>265</v>
      </c>
    </row>
    <row r="38" spans="1:27" ht="18" customHeight="1" x14ac:dyDescent="0.25">
      <c r="A38" s="64" t="s">
        <v>49</v>
      </c>
      <c r="B38" s="1">
        <v>50</v>
      </c>
      <c r="C38" s="57">
        <v>0</v>
      </c>
      <c r="D38" s="1">
        <v>50</v>
      </c>
      <c r="E38" s="57">
        <v>0</v>
      </c>
      <c r="F38" s="1">
        <v>50</v>
      </c>
      <c r="G38" s="57">
        <v>0</v>
      </c>
      <c r="H38" s="1">
        <v>50</v>
      </c>
      <c r="I38" s="57">
        <v>0</v>
      </c>
      <c r="J38" s="1">
        <v>50</v>
      </c>
      <c r="K38" s="57">
        <v>0</v>
      </c>
      <c r="L38" s="1"/>
      <c r="M38" s="57"/>
      <c r="N38" s="1"/>
      <c r="O38" s="57"/>
      <c r="P38" s="1"/>
      <c r="Q38" s="57"/>
      <c r="R38" s="1"/>
      <c r="S38" s="57"/>
      <c r="T38" s="1"/>
      <c r="U38" s="57"/>
      <c r="V38" s="1"/>
      <c r="W38" s="57"/>
      <c r="X38" s="1"/>
      <c r="Y38" s="60"/>
      <c r="Z38" s="18">
        <f t="shared" si="3"/>
        <v>250</v>
      </c>
      <c r="AA38" s="19">
        <f t="shared" si="2"/>
        <v>0</v>
      </c>
    </row>
    <row r="39" spans="1:27" ht="18" customHeight="1" x14ac:dyDescent="0.25">
      <c r="A39" s="64" t="s">
        <v>42</v>
      </c>
      <c r="B39" s="1">
        <v>60</v>
      </c>
      <c r="C39" s="57">
        <v>26</v>
      </c>
      <c r="D39" s="1">
        <v>60</v>
      </c>
      <c r="E39" s="57">
        <v>29</v>
      </c>
      <c r="F39" s="1">
        <v>60</v>
      </c>
      <c r="G39" s="57">
        <v>25</v>
      </c>
      <c r="H39" s="1">
        <v>60</v>
      </c>
      <c r="I39" s="57">
        <v>23</v>
      </c>
      <c r="J39" s="1">
        <v>60</v>
      </c>
      <c r="K39" s="57">
        <v>30</v>
      </c>
      <c r="L39" s="1"/>
      <c r="M39" s="57"/>
      <c r="N39" s="1"/>
      <c r="O39" s="57"/>
      <c r="P39" s="1"/>
      <c r="Q39" s="57"/>
      <c r="R39" s="1"/>
      <c r="S39" s="57"/>
      <c r="T39" s="1"/>
      <c r="U39" s="57"/>
      <c r="V39" s="1"/>
      <c r="W39" s="57"/>
      <c r="X39" s="1"/>
      <c r="Y39" s="60"/>
      <c r="Z39" s="18">
        <f t="shared" si="3"/>
        <v>300</v>
      </c>
      <c r="AA39" s="19">
        <f t="shared" si="2"/>
        <v>133</v>
      </c>
    </row>
    <row r="40" spans="1:27" ht="18" customHeight="1" x14ac:dyDescent="0.25">
      <c r="A40" s="64" t="s">
        <v>31</v>
      </c>
      <c r="B40" s="1">
        <v>35</v>
      </c>
      <c r="C40" s="57">
        <v>0</v>
      </c>
      <c r="D40" s="1">
        <v>35</v>
      </c>
      <c r="E40" s="57">
        <v>2</v>
      </c>
      <c r="F40" s="1">
        <v>35</v>
      </c>
      <c r="G40" s="57">
        <v>2</v>
      </c>
      <c r="H40" s="1">
        <v>35</v>
      </c>
      <c r="I40" s="57">
        <v>2</v>
      </c>
      <c r="J40" s="1">
        <v>35</v>
      </c>
      <c r="K40" s="57">
        <v>0</v>
      </c>
      <c r="L40" s="1"/>
      <c r="M40" s="57"/>
      <c r="N40" s="1"/>
      <c r="O40" s="57"/>
      <c r="P40" s="1"/>
      <c r="Q40" s="57"/>
      <c r="R40" s="1"/>
      <c r="S40" s="57"/>
      <c r="T40" s="1"/>
      <c r="U40" s="57"/>
      <c r="V40" s="1"/>
      <c r="W40" s="57"/>
      <c r="X40" s="1"/>
      <c r="Y40" s="60"/>
      <c r="Z40" s="18">
        <f t="shared" si="3"/>
        <v>175</v>
      </c>
      <c r="AA40" s="19">
        <f t="shared" si="2"/>
        <v>6</v>
      </c>
    </row>
    <row r="41" spans="1:27" ht="18" customHeight="1" x14ac:dyDescent="0.25">
      <c r="A41" s="64" t="s">
        <v>43</v>
      </c>
      <c r="B41" s="1">
        <v>1050</v>
      </c>
      <c r="C41" s="57">
        <v>1094</v>
      </c>
      <c r="D41" s="1">
        <v>1050</v>
      </c>
      <c r="E41" s="57">
        <v>1073</v>
      </c>
      <c r="F41" s="1">
        <v>1050</v>
      </c>
      <c r="G41" s="57">
        <v>1068</v>
      </c>
      <c r="H41" s="1">
        <v>1050</v>
      </c>
      <c r="I41" s="57">
        <v>879</v>
      </c>
      <c r="J41" s="1">
        <v>1050</v>
      </c>
      <c r="K41" s="57">
        <v>1115</v>
      </c>
      <c r="L41" s="1"/>
      <c r="M41" s="57"/>
      <c r="N41" s="1"/>
      <c r="O41" s="57"/>
      <c r="P41" s="1"/>
      <c r="Q41" s="57"/>
      <c r="R41" s="1"/>
      <c r="S41" s="57"/>
      <c r="T41" s="1"/>
      <c r="U41" s="57"/>
      <c r="V41" s="1"/>
      <c r="W41" s="57"/>
      <c r="X41" s="1"/>
      <c r="Y41" s="60"/>
      <c r="Z41" s="18">
        <f t="shared" si="3"/>
        <v>5250</v>
      </c>
      <c r="AA41" s="19">
        <f t="shared" si="2"/>
        <v>5229</v>
      </c>
    </row>
    <row r="42" spans="1:27" ht="18" customHeight="1" x14ac:dyDescent="0.25">
      <c r="A42" s="64" t="s">
        <v>44</v>
      </c>
      <c r="B42" s="1">
        <v>5</v>
      </c>
      <c r="C42" s="57">
        <v>40</v>
      </c>
      <c r="D42" s="1">
        <v>5</v>
      </c>
      <c r="E42" s="57">
        <v>45</v>
      </c>
      <c r="F42" s="1">
        <v>5</v>
      </c>
      <c r="G42" s="57">
        <v>38</v>
      </c>
      <c r="H42" s="1">
        <v>5</v>
      </c>
      <c r="I42" s="57">
        <v>33</v>
      </c>
      <c r="J42" s="1">
        <v>5</v>
      </c>
      <c r="K42" s="57">
        <v>46</v>
      </c>
      <c r="L42" s="1"/>
      <c r="M42" s="57"/>
      <c r="N42" s="1"/>
      <c r="O42" s="57"/>
      <c r="P42" s="1"/>
      <c r="Q42" s="57"/>
      <c r="R42" s="1"/>
      <c r="S42" s="57"/>
      <c r="T42" s="1"/>
      <c r="U42" s="57"/>
      <c r="V42" s="1"/>
      <c r="W42" s="57"/>
      <c r="X42" s="1"/>
      <c r="Y42" s="60"/>
      <c r="Z42" s="18">
        <f t="shared" si="3"/>
        <v>25</v>
      </c>
      <c r="AA42" s="19">
        <f t="shared" si="2"/>
        <v>202</v>
      </c>
    </row>
    <row r="43" spans="1:27" ht="18" customHeight="1" x14ac:dyDescent="0.25">
      <c r="A43" s="64" t="s">
        <v>32</v>
      </c>
      <c r="B43" s="1">
        <v>5</v>
      </c>
      <c r="C43" s="57">
        <v>0</v>
      </c>
      <c r="D43" s="1">
        <v>5</v>
      </c>
      <c r="E43" s="57">
        <v>0</v>
      </c>
      <c r="F43" s="1">
        <v>5</v>
      </c>
      <c r="G43" s="57">
        <v>0</v>
      </c>
      <c r="H43" s="1">
        <v>5</v>
      </c>
      <c r="I43" s="57">
        <v>0</v>
      </c>
      <c r="J43" s="1">
        <v>5</v>
      </c>
      <c r="K43" s="57">
        <v>0</v>
      </c>
      <c r="L43" s="1"/>
      <c r="M43" s="57"/>
      <c r="N43" s="1"/>
      <c r="O43" s="57"/>
      <c r="P43" s="1"/>
      <c r="Q43" s="57"/>
      <c r="R43" s="1"/>
      <c r="S43" s="57"/>
      <c r="T43" s="1"/>
      <c r="U43" s="57"/>
      <c r="V43" s="1"/>
      <c r="W43" s="57"/>
      <c r="X43" s="1"/>
      <c r="Y43" s="60"/>
      <c r="Z43" s="18">
        <f t="shared" si="3"/>
        <v>25</v>
      </c>
      <c r="AA43" s="19">
        <f t="shared" si="2"/>
        <v>0</v>
      </c>
    </row>
    <row r="44" spans="1:27" ht="18" customHeight="1" x14ac:dyDescent="0.25">
      <c r="A44" s="64" t="s">
        <v>50</v>
      </c>
      <c r="B44" s="1">
        <v>5</v>
      </c>
      <c r="C44" s="57">
        <v>3</v>
      </c>
      <c r="D44" s="1">
        <v>5</v>
      </c>
      <c r="E44" s="57">
        <v>4</v>
      </c>
      <c r="F44" s="1">
        <v>5</v>
      </c>
      <c r="G44" s="57">
        <v>3</v>
      </c>
      <c r="H44" s="1">
        <v>5</v>
      </c>
      <c r="I44" s="57">
        <v>5</v>
      </c>
      <c r="J44" s="1">
        <v>5</v>
      </c>
      <c r="K44" s="57">
        <v>5</v>
      </c>
      <c r="L44" s="1"/>
      <c r="M44" s="57"/>
      <c r="N44" s="1"/>
      <c r="O44" s="57"/>
      <c r="P44" s="1"/>
      <c r="Q44" s="57"/>
      <c r="R44" s="1"/>
      <c r="S44" s="57"/>
      <c r="T44" s="1"/>
      <c r="U44" s="57"/>
      <c r="V44" s="1"/>
      <c r="W44" s="57"/>
      <c r="X44" s="1"/>
      <c r="Y44" s="60"/>
      <c r="Z44" s="18">
        <f t="shared" si="3"/>
        <v>25</v>
      </c>
      <c r="AA44" s="19">
        <f t="shared" si="2"/>
        <v>20</v>
      </c>
    </row>
    <row r="45" spans="1:27" ht="18" customHeight="1" x14ac:dyDescent="0.25">
      <c r="A45" s="64" t="s">
        <v>33</v>
      </c>
      <c r="B45" s="1">
        <v>80</v>
      </c>
      <c r="C45" s="57">
        <v>742</v>
      </c>
      <c r="D45" s="1">
        <v>80</v>
      </c>
      <c r="E45" s="57">
        <v>597</v>
      </c>
      <c r="F45" s="1">
        <v>80</v>
      </c>
      <c r="G45" s="57">
        <v>251</v>
      </c>
      <c r="H45" s="1">
        <v>80</v>
      </c>
      <c r="I45" s="57">
        <v>285</v>
      </c>
      <c r="J45" s="1">
        <v>80</v>
      </c>
      <c r="K45" s="57">
        <v>306</v>
      </c>
      <c r="L45" s="1"/>
      <c r="M45" s="57"/>
      <c r="N45" s="1"/>
      <c r="O45" s="57"/>
      <c r="P45" s="1"/>
      <c r="Q45" s="57"/>
      <c r="R45" s="1"/>
      <c r="S45" s="57"/>
      <c r="T45" s="1"/>
      <c r="U45" s="57"/>
      <c r="V45" s="1"/>
      <c r="W45" s="57"/>
      <c r="X45" s="1"/>
      <c r="Y45" s="60"/>
      <c r="Z45" s="18">
        <f t="shared" si="3"/>
        <v>400</v>
      </c>
      <c r="AA45" s="19">
        <f t="shared" si="2"/>
        <v>2181</v>
      </c>
    </row>
    <row r="46" spans="1:27" ht="18" customHeight="1" x14ac:dyDescent="0.25">
      <c r="A46" s="64" t="s">
        <v>34</v>
      </c>
      <c r="B46" s="1">
        <v>1000</v>
      </c>
      <c r="C46" s="57">
        <v>801</v>
      </c>
      <c r="D46" s="1">
        <v>1000</v>
      </c>
      <c r="E46" s="57">
        <v>913</v>
      </c>
      <c r="F46" s="1">
        <v>1000</v>
      </c>
      <c r="G46" s="57">
        <v>909</v>
      </c>
      <c r="H46" s="1">
        <v>1000</v>
      </c>
      <c r="I46" s="57">
        <v>844</v>
      </c>
      <c r="J46" s="1">
        <v>1000</v>
      </c>
      <c r="K46" s="57">
        <v>1003</v>
      </c>
      <c r="L46" s="1"/>
      <c r="M46" s="57"/>
      <c r="N46" s="1"/>
      <c r="O46" s="57"/>
      <c r="P46" s="1"/>
      <c r="Q46" s="57"/>
      <c r="R46" s="1"/>
      <c r="S46" s="57"/>
      <c r="T46" s="1"/>
      <c r="U46" s="57"/>
      <c r="V46" s="1"/>
      <c r="W46" s="57"/>
      <c r="X46" s="1"/>
      <c r="Y46" s="60"/>
      <c r="Z46" s="18">
        <f t="shared" si="3"/>
        <v>5000</v>
      </c>
      <c r="AA46" s="19">
        <f t="shared" si="2"/>
        <v>4470</v>
      </c>
    </row>
    <row r="47" spans="1:27" ht="18" customHeight="1" x14ac:dyDescent="0.25">
      <c r="A47" s="64" t="s">
        <v>35</v>
      </c>
      <c r="B47" s="1">
        <v>120</v>
      </c>
      <c r="C47" s="57">
        <v>149</v>
      </c>
      <c r="D47" s="1">
        <v>120</v>
      </c>
      <c r="E47" s="57">
        <f>139+6</f>
        <v>145</v>
      </c>
      <c r="F47" s="1">
        <v>120</v>
      </c>
      <c r="G47" s="57">
        <v>143</v>
      </c>
      <c r="H47" s="1">
        <v>120</v>
      </c>
      <c r="I47" s="57">
        <v>138</v>
      </c>
      <c r="J47" s="1">
        <v>120</v>
      </c>
      <c r="K47" s="57">
        <v>152</v>
      </c>
      <c r="L47" s="1"/>
      <c r="M47" s="57"/>
      <c r="N47" s="1"/>
      <c r="O47" s="57"/>
      <c r="P47" s="1"/>
      <c r="Q47" s="57"/>
      <c r="R47" s="1"/>
      <c r="S47" s="57"/>
      <c r="T47" s="1"/>
      <c r="U47" s="57"/>
      <c r="V47" s="1"/>
      <c r="W47" s="57"/>
      <c r="X47" s="1"/>
      <c r="Y47" s="60"/>
      <c r="Z47" s="18">
        <f t="shared" si="3"/>
        <v>600</v>
      </c>
      <c r="AA47" s="19">
        <f t="shared" si="2"/>
        <v>727</v>
      </c>
    </row>
    <row r="48" spans="1:27" ht="18" customHeight="1" x14ac:dyDescent="0.25">
      <c r="A48" s="64" t="s">
        <v>36</v>
      </c>
      <c r="B48" s="1">
        <v>100</v>
      </c>
      <c r="C48" s="57">
        <v>73</v>
      </c>
      <c r="D48" s="1">
        <v>100</v>
      </c>
      <c r="E48" s="57">
        <f>81+2</f>
        <v>83</v>
      </c>
      <c r="F48" s="1">
        <v>100</v>
      </c>
      <c r="G48" s="57">
        <v>85</v>
      </c>
      <c r="H48" s="1">
        <v>100</v>
      </c>
      <c r="I48" s="57">
        <v>70</v>
      </c>
      <c r="J48" s="1">
        <v>100</v>
      </c>
      <c r="K48" s="57">
        <v>78</v>
      </c>
      <c r="L48" s="1"/>
      <c r="M48" s="57"/>
      <c r="N48" s="1"/>
      <c r="O48" s="57"/>
      <c r="P48" s="1"/>
      <c r="Q48" s="57"/>
      <c r="R48" s="1"/>
      <c r="S48" s="57"/>
      <c r="T48" s="1"/>
      <c r="U48" s="57"/>
      <c r="V48" s="1"/>
      <c r="W48" s="57"/>
      <c r="X48" s="1"/>
      <c r="Y48" s="60"/>
      <c r="Z48" s="18">
        <f t="shared" si="3"/>
        <v>500</v>
      </c>
      <c r="AA48" s="19">
        <f t="shared" si="2"/>
        <v>389</v>
      </c>
    </row>
    <row r="49" spans="1:27" ht="18" customHeight="1" x14ac:dyDescent="0.25">
      <c r="A49" s="64" t="s">
        <v>47</v>
      </c>
      <c r="B49" s="1">
        <v>20</v>
      </c>
      <c r="C49" s="57">
        <v>6</v>
      </c>
      <c r="D49" s="1">
        <v>20</v>
      </c>
      <c r="E49" s="57">
        <v>28</v>
      </c>
      <c r="F49" s="1">
        <v>20</v>
      </c>
      <c r="G49" s="57">
        <v>26</v>
      </c>
      <c r="H49" s="1">
        <v>20</v>
      </c>
      <c r="I49" s="57">
        <v>22</v>
      </c>
      <c r="J49" s="1">
        <v>20</v>
      </c>
      <c r="K49" s="57">
        <v>7</v>
      </c>
      <c r="L49" s="1"/>
      <c r="M49" s="57"/>
      <c r="N49" s="1"/>
      <c r="O49" s="57"/>
      <c r="P49" s="1"/>
      <c r="Q49" s="57"/>
      <c r="R49" s="1"/>
      <c r="S49" s="57"/>
      <c r="T49" s="1"/>
      <c r="U49" s="57"/>
      <c r="V49" s="1"/>
      <c r="W49" s="57"/>
      <c r="X49" s="1"/>
      <c r="Y49" s="60"/>
      <c r="Z49" s="18">
        <f t="shared" si="3"/>
        <v>100</v>
      </c>
      <c r="AA49" s="19">
        <f t="shared" si="2"/>
        <v>89</v>
      </c>
    </row>
    <row r="50" spans="1:27" ht="18" customHeight="1" x14ac:dyDescent="0.25">
      <c r="A50" s="64" t="s">
        <v>37</v>
      </c>
      <c r="B50" s="1">
        <v>14</v>
      </c>
      <c r="C50" s="57">
        <v>16</v>
      </c>
      <c r="D50" s="1">
        <v>14</v>
      </c>
      <c r="E50" s="57">
        <v>12</v>
      </c>
      <c r="F50" s="1">
        <v>14</v>
      </c>
      <c r="G50" s="57">
        <v>12</v>
      </c>
      <c r="H50" s="1">
        <v>14</v>
      </c>
      <c r="I50" s="57">
        <v>8</v>
      </c>
      <c r="J50" s="1">
        <v>14</v>
      </c>
      <c r="K50" s="57">
        <v>15</v>
      </c>
      <c r="L50" s="1"/>
      <c r="M50" s="57"/>
      <c r="N50" s="1"/>
      <c r="O50" s="57"/>
      <c r="P50" s="1"/>
      <c r="Q50" s="57"/>
      <c r="R50" s="1"/>
      <c r="S50" s="57"/>
      <c r="T50" s="1"/>
      <c r="U50" s="57"/>
      <c r="V50" s="1"/>
      <c r="W50" s="57"/>
      <c r="X50" s="1"/>
      <c r="Y50" s="60"/>
      <c r="Z50" s="18">
        <f t="shared" si="3"/>
        <v>70</v>
      </c>
      <c r="AA50" s="19">
        <f t="shared" si="2"/>
        <v>63</v>
      </c>
    </row>
    <row r="51" spans="1:27" ht="18" customHeight="1" thickBot="1" x14ac:dyDescent="0.3">
      <c r="A51" s="24" t="s">
        <v>19</v>
      </c>
      <c r="B51" s="25">
        <f t="shared" ref="B51:AA51" si="4">SUM(B27:B50)</f>
        <v>3237</v>
      </c>
      <c r="C51" s="26">
        <f t="shared" si="4"/>
        <v>3941</v>
      </c>
      <c r="D51" s="25">
        <f t="shared" si="4"/>
        <v>3237</v>
      </c>
      <c r="E51" s="26">
        <f t="shared" si="4"/>
        <v>3716</v>
      </c>
      <c r="F51" s="25">
        <f t="shared" si="4"/>
        <v>3237</v>
      </c>
      <c r="G51" s="26">
        <f t="shared" si="4"/>
        <v>3203</v>
      </c>
      <c r="H51" s="25">
        <f t="shared" si="4"/>
        <v>3237</v>
      </c>
      <c r="I51" s="26">
        <f t="shared" si="4"/>
        <v>2950</v>
      </c>
      <c r="J51" s="25">
        <f t="shared" si="4"/>
        <v>3237</v>
      </c>
      <c r="K51" s="26">
        <f t="shared" si="4"/>
        <v>3503</v>
      </c>
      <c r="L51" s="25">
        <f t="shared" si="4"/>
        <v>0</v>
      </c>
      <c r="M51" s="26">
        <f t="shared" si="4"/>
        <v>0</v>
      </c>
      <c r="N51" s="25">
        <f t="shared" si="4"/>
        <v>0</v>
      </c>
      <c r="O51" s="26">
        <f t="shared" si="4"/>
        <v>0</v>
      </c>
      <c r="P51" s="25">
        <f t="shared" si="4"/>
        <v>0</v>
      </c>
      <c r="Q51" s="26">
        <f t="shared" si="4"/>
        <v>0</v>
      </c>
      <c r="R51" s="25">
        <f t="shared" si="4"/>
        <v>0</v>
      </c>
      <c r="S51" s="26">
        <f t="shared" si="4"/>
        <v>0</v>
      </c>
      <c r="T51" s="25">
        <f t="shared" si="4"/>
        <v>0</v>
      </c>
      <c r="U51" s="26">
        <f t="shared" si="4"/>
        <v>0</v>
      </c>
      <c r="V51" s="25">
        <f t="shared" si="4"/>
        <v>0</v>
      </c>
      <c r="W51" s="26">
        <f t="shared" si="4"/>
        <v>0</v>
      </c>
      <c r="X51" s="25">
        <f t="shared" si="4"/>
        <v>0</v>
      </c>
      <c r="Y51" s="27">
        <f t="shared" si="4"/>
        <v>0</v>
      </c>
      <c r="Z51" s="28">
        <f t="shared" si="4"/>
        <v>16185</v>
      </c>
      <c r="AA51" s="29">
        <f t="shared" si="4"/>
        <v>17313</v>
      </c>
    </row>
    <row r="52" spans="1:27" s="67" customFormat="1" ht="18" customHeight="1" x14ac:dyDescent="0.25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65"/>
      <c r="W52" s="65"/>
      <c r="X52" s="65"/>
      <c r="Y52" s="66"/>
      <c r="Z52" s="65"/>
      <c r="AA52" s="65"/>
    </row>
    <row r="53" spans="1:27" s="67" customFormat="1" ht="18" customHeight="1" x14ac:dyDescent="0.25">
      <c r="A53" s="68"/>
      <c r="B53" s="135" t="s">
        <v>78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</row>
    <row r="54" spans="1:27" s="67" customFormat="1" ht="5.0999999999999996" customHeight="1" thickBot="1" x14ac:dyDescent="0.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5"/>
      <c r="W54" s="65"/>
      <c r="X54" s="65"/>
      <c r="Y54" s="66"/>
      <c r="Z54" s="65"/>
      <c r="AA54" s="65"/>
    </row>
    <row r="55" spans="1:27" s="67" customFormat="1" ht="18" customHeight="1" thickBot="1" x14ac:dyDescent="0.3">
      <c r="A55" s="94"/>
      <c r="B55" s="136" t="s">
        <v>0</v>
      </c>
      <c r="C55" s="114"/>
      <c r="D55" s="113" t="s">
        <v>1</v>
      </c>
      <c r="E55" s="114"/>
      <c r="F55" s="115" t="s">
        <v>2</v>
      </c>
      <c r="G55" s="116"/>
      <c r="H55" s="115" t="s">
        <v>3</v>
      </c>
      <c r="I55" s="116"/>
      <c r="J55" s="115" t="s">
        <v>4</v>
      </c>
      <c r="K55" s="116"/>
      <c r="L55" s="115" t="s">
        <v>5</v>
      </c>
      <c r="M55" s="116"/>
      <c r="N55" s="117" t="s">
        <v>13</v>
      </c>
      <c r="O55" s="118"/>
      <c r="P55" s="119" t="s">
        <v>14</v>
      </c>
      <c r="Q55" s="118"/>
      <c r="R55" s="119" t="s">
        <v>15</v>
      </c>
      <c r="S55" s="118"/>
      <c r="T55" s="119" t="s">
        <v>16</v>
      </c>
      <c r="U55" s="118"/>
      <c r="V55" s="119" t="s">
        <v>17</v>
      </c>
      <c r="W55" s="118"/>
      <c r="X55" s="119" t="s">
        <v>18</v>
      </c>
      <c r="Y55" s="122"/>
      <c r="Z55" s="120" t="s">
        <v>81</v>
      </c>
      <c r="AA55" s="121"/>
    </row>
    <row r="56" spans="1:27" s="67" customFormat="1" ht="18" customHeight="1" x14ac:dyDescent="0.25">
      <c r="A56" s="95" t="s">
        <v>76</v>
      </c>
      <c r="B56" s="9" t="s">
        <v>6</v>
      </c>
      <c r="C56" s="32" t="s">
        <v>8</v>
      </c>
      <c r="D56" s="10" t="s">
        <v>6</v>
      </c>
      <c r="E56" s="32" t="s">
        <v>8</v>
      </c>
      <c r="F56" s="8" t="s">
        <v>6</v>
      </c>
      <c r="G56" s="32" t="s">
        <v>8</v>
      </c>
      <c r="H56" s="8" t="s">
        <v>6</v>
      </c>
      <c r="I56" s="32" t="s">
        <v>8</v>
      </c>
      <c r="J56" s="8" t="s">
        <v>6</v>
      </c>
      <c r="K56" s="32" t="s">
        <v>8</v>
      </c>
      <c r="L56" s="8" t="s">
        <v>6</v>
      </c>
      <c r="M56" s="32" t="s">
        <v>8</v>
      </c>
      <c r="N56" s="10" t="s">
        <v>6</v>
      </c>
      <c r="O56" s="32" t="s">
        <v>8</v>
      </c>
      <c r="P56" s="10" t="s">
        <v>6</v>
      </c>
      <c r="Q56" s="32" t="s">
        <v>8</v>
      </c>
      <c r="R56" s="10" t="s">
        <v>6</v>
      </c>
      <c r="S56" s="32" t="s">
        <v>8</v>
      </c>
      <c r="T56" s="10" t="s">
        <v>6</v>
      </c>
      <c r="U56" s="32" t="s">
        <v>8</v>
      </c>
      <c r="V56" s="10" t="s">
        <v>6</v>
      </c>
      <c r="W56" s="32" t="s">
        <v>8</v>
      </c>
      <c r="X56" s="10" t="s">
        <v>6</v>
      </c>
      <c r="Y56" s="32" t="s">
        <v>8</v>
      </c>
      <c r="Z56" s="12" t="s">
        <v>6</v>
      </c>
      <c r="AA56" s="13" t="s">
        <v>8</v>
      </c>
    </row>
    <row r="57" spans="1:27" s="67" customFormat="1" ht="18" customHeight="1" x14ac:dyDescent="0.25">
      <c r="A57" s="96" t="s">
        <v>57</v>
      </c>
      <c r="B57" s="16">
        <v>1300</v>
      </c>
      <c r="C57" s="16">
        <v>2273</v>
      </c>
      <c r="D57" s="1">
        <v>1300</v>
      </c>
      <c r="E57" s="16">
        <v>1330</v>
      </c>
      <c r="F57" s="1">
        <v>1300</v>
      </c>
      <c r="G57" s="16">
        <v>1358</v>
      </c>
      <c r="H57" s="1">
        <v>1300</v>
      </c>
      <c r="I57" s="16">
        <v>1375</v>
      </c>
      <c r="J57" s="1">
        <v>1300</v>
      </c>
      <c r="K57" s="16">
        <v>1418</v>
      </c>
      <c r="L57" s="1"/>
      <c r="M57" s="16"/>
      <c r="N57" s="1"/>
      <c r="O57" s="16"/>
      <c r="P57" s="1"/>
      <c r="Q57" s="16"/>
      <c r="R57" s="1"/>
      <c r="S57" s="16"/>
      <c r="T57" s="1"/>
      <c r="U57" s="16"/>
      <c r="V57" s="1"/>
      <c r="W57" s="16"/>
      <c r="X57" s="1"/>
      <c r="Y57" s="17"/>
      <c r="Z57" s="18">
        <f>B57+D57+F57+H57+J57+L57+N57+P57+R57+T57+V57+X57</f>
        <v>6500</v>
      </c>
      <c r="AA57" s="19">
        <f>C57+E57+G57+I57+K57+M57+O57+Q57+S57+U57+W57+Y57</f>
        <v>7754</v>
      </c>
    </row>
    <row r="58" spans="1:27" s="67" customFormat="1" ht="18" customHeight="1" x14ac:dyDescent="0.25">
      <c r="A58" s="97" t="s">
        <v>58</v>
      </c>
      <c r="B58" s="22">
        <v>700</v>
      </c>
      <c r="C58" s="22">
        <v>759</v>
      </c>
      <c r="D58" s="21">
        <v>700</v>
      </c>
      <c r="E58" s="22">
        <v>709</v>
      </c>
      <c r="F58" s="21">
        <v>700</v>
      </c>
      <c r="G58" s="22">
        <v>605</v>
      </c>
      <c r="H58" s="21">
        <v>700</v>
      </c>
      <c r="I58" s="22">
        <v>681</v>
      </c>
      <c r="J58" s="21">
        <v>700</v>
      </c>
      <c r="K58" s="22">
        <v>706</v>
      </c>
      <c r="L58" s="21"/>
      <c r="M58" s="22"/>
      <c r="N58" s="21"/>
      <c r="O58" s="22"/>
      <c r="P58" s="21"/>
      <c r="Q58" s="22"/>
      <c r="R58" s="39"/>
      <c r="S58" s="22"/>
      <c r="T58" s="21"/>
      <c r="U58" s="22"/>
      <c r="V58" s="21"/>
      <c r="W58" s="22"/>
      <c r="X58" s="21"/>
      <c r="Y58" s="100"/>
      <c r="Z58" s="101">
        <f>B58+D58+F58+H58+J58+L58+N58+P58+R58+T58+V58+X58</f>
        <v>3500</v>
      </c>
      <c r="AA58" s="76">
        <f>C58+E58+G58+I58+K58+M58+O58+Q58+S58+U58+W58+Y58</f>
        <v>3460</v>
      </c>
    </row>
    <row r="59" spans="1:27" s="67" customFormat="1" ht="18" customHeight="1" thickBot="1" x14ac:dyDescent="0.3">
      <c r="A59" s="107" t="s">
        <v>19</v>
      </c>
      <c r="B59" s="108">
        <f>SUM(B57:B58)</f>
        <v>2000</v>
      </c>
      <c r="C59" s="109">
        <f>SUM(C57:C58)</f>
        <v>3032</v>
      </c>
      <c r="D59" s="108">
        <f t="shared" ref="D59:AA59" si="5">SUM(D57:D58)</f>
        <v>2000</v>
      </c>
      <c r="E59" s="109">
        <f t="shared" si="5"/>
        <v>2039</v>
      </c>
      <c r="F59" s="108">
        <f t="shared" si="5"/>
        <v>2000</v>
      </c>
      <c r="G59" s="109">
        <f t="shared" si="5"/>
        <v>1963</v>
      </c>
      <c r="H59" s="108">
        <f t="shared" si="5"/>
        <v>2000</v>
      </c>
      <c r="I59" s="109">
        <f t="shared" si="5"/>
        <v>2056</v>
      </c>
      <c r="J59" s="108">
        <f t="shared" si="5"/>
        <v>2000</v>
      </c>
      <c r="K59" s="109">
        <f t="shared" si="5"/>
        <v>2124</v>
      </c>
      <c r="L59" s="108">
        <f t="shared" si="5"/>
        <v>0</v>
      </c>
      <c r="M59" s="109">
        <f t="shared" si="5"/>
        <v>0</v>
      </c>
      <c r="N59" s="108">
        <f t="shared" si="5"/>
        <v>0</v>
      </c>
      <c r="O59" s="109">
        <f t="shared" si="5"/>
        <v>0</v>
      </c>
      <c r="P59" s="108">
        <f t="shared" ref="P59" si="6">SUM(P57:P58)</f>
        <v>0</v>
      </c>
      <c r="Q59" s="109">
        <f t="shared" si="5"/>
        <v>0</v>
      </c>
      <c r="R59" s="108">
        <f t="shared" si="5"/>
        <v>0</v>
      </c>
      <c r="S59" s="109">
        <f t="shared" si="5"/>
        <v>0</v>
      </c>
      <c r="T59" s="108">
        <f t="shared" si="5"/>
        <v>0</v>
      </c>
      <c r="U59" s="109">
        <f t="shared" si="5"/>
        <v>0</v>
      </c>
      <c r="V59" s="108">
        <f t="shared" si="5"/>
        <v>0</v>
      </c>
      <c r="W59" s="109">
        <f t="shared" si="5"/>
        <v>0</v>
      </c>
      <c r="X59" s="108">
        <f t="shared" si="5"/>
        <v>0</v>
      </c>
      <c r="Y59" s="109">
        <f t="shared" si="5"/>
        <v>0</v>
      </c>
      <c r="Z59" s="108">
        <f t="shared" si="5"/>
        <v>10000</v>
      </c>
      <c r="AA59" s="109">
        <f t="shared" si="5"/>
        <v>11214</v>
      </c>
    </row>
    <row r="60" spans="1:27" s="67" customFormat="1" ht="18" customHeight="1" x14ac:dyDescent="0.25">
      <c r="A60" s="98" t="s">
        <v>77</v>
      </c>
      <c r="B60" s="86" t="s">
        <v>6</v>
      </c>
      <c r="C60" s="32" t="s">
        <v>8</v>
      </c>
      <c r="D60" s="85" t="s">
        <v>6</v>
      </c>
      <c r="E60" s="32" t="s">
        <v>8</v>
      </c>
      <c r="F60" s="85" t="s">
        <v>6</v>
      </c>
      <c r="G60" s="32" t="s">
        <v>8</v>
      </c>
      <c r="H60" s="85" t="s">
        <v>6</v>
      </c>
      <c r="I60" s="102" t="s">
        <v>8</v>
      </c>
      <c r="J60" s="103" t="s">
        <v>6</v>
      </c>
      <c r="K60" s="89" t="s">
        <v>8</v>
      </c>
      <c r="L60" s="104" t="s">
        <v>6</v>
      </c>
      <c r="M60" s="89" t="s">
        <v>8</v>
      </c>
      <c r="N60" s="86" t="s">
        <v>6</v>
      </c>
      <c r="O60" s="87" t="s">
        <v>8</v>
      </c>
      <c r="P60" s="86" t="s">
        <v>6</v>
      </c>
      <c r="Q60" s="87" t="s">
        <v>8</v>
      </c>
      <c r="R60" s="85" t="s">
        <v>6</v>
      </c>
      <c r="S60" s="87" t="s">
        <v>8</v>
      </c>
      <c r="T60" s="85" t="s">
        <v>6</v>
      </c>
      <c r="U60" s="87" t="s">
        <v>8</v>
      </c>
      <c r="V60" s="85" t="s">
        <v>6</v>
      </c>
      <c r="W60" s="87" t="s">
        <v>8</v>
      </c>
      <c r="X60" s="85" t="s">
        <v>6</v>
      </c>
      <c r="Y60" s="87" t="s">
        <v>8</v>
      </c>
      <c r="Z60" s="88" t="s">
        <v>6</v>
      </c>
      <c r="AA60" s="89" t="s">
        <v>8</v>
      </c>
    </row>
    <row r="61" spans="1:27" s="67" customFormat="1" ht="18" customHeight="1" x14ac:dyDescent="0.25">
      <c r="A61" s="69" t="s">
        <v>59</v>
      </c>
      <c r="B61" s="92">
        <v>2600</v>
      </c>
      <c r="C61" s="105">
        <f>2273*2</f>
        <v>4546</v>
      </c>
      <c r="D61" s="92">
        <v>2600</v>
      </c>
      <c r="E61" s="105">
        <f>1331*2</f>
        <v>2662</v>
      </c>
      <c r="F61" s="92">
        <v>2600</v>
      </c>
      <c r="G61" s="105">
        <v>2716</v>
      </c>
      <c r="H61" s="92">
        <v>2600</v>
      </c>
      <c r="I61" s="105">
        <v>2750</v>
      </c>
      <c r="J61" s="92">
        <v>2600</v>
      </c>
      <c r="K61" s="105">
        <v>2836</v>
      </c>
      <c r="L61" s="92"/>
      <c r="M61" s="105"/>
      <c r="N61" s="92"/>
      <c r="O61" s="105"/>
      <c r="P61" s="92"/>
      <c r="Q61" s="105"/>
      <c r="R61" s="92"/>
      <c r="S61" s="105"/>
      <c r="T61" s="106"/>
      <c r="U61" s="105"/>
      <c r="V61" s="106"/>
      <c r="W61" s="105"/>
      <c r="X61" s="92"/>
      <c r="Y61" s="105"/>
      <c r="Z61" s="92">
        <f>B61+D61+F61+H61+J61+L61+N61+P61+R61+T61+V61+X61</f>
        <v>13000</v>
      </c>
      <c r="AA61" s="19">
        <f>C61+E61+G61+I61+K61+M61+O61+Q61+S61+U61+W61+Y61</f>
        <v>15510</v>
      </c>
    </row>
    <row r="62" spans="1:27" s="67" customFormat="1" ht="18" customHeight="1" x14ac:dyDescent="0.25">
      <c r="A62" s="69" t="s">
        <v>60</v>
      </c>
      <c r="B62" s="92">
        <v>80</v>
      </c>
      <c r="C62" s="19">
        <v>0</v>
      </c>
      <c r="D62" s="92">
        <v>80</v>
      </c>
      <c r="E62" s="19">
        <v>32</v>
      </c>
      <c r="F62" s="92">
        <v>80</v>
      </c>
      <c r="G62" s="19">
        <v>138</v>
      </c>
      <c r="H62" s="92">
        <v>80</v>
      </c>
      <c r="I62" s="19">
        <v>0</v>
      </c>
      <c r="J62" s="92">
        <v>80</v>
      </c>
      <c r="K62" s="19">
        <v>136</v>
      </c>
      <c r="L62" s="92"/>
      <c r="M62" s="19"/>
      <c r="N62" s="92"/>
      <c r="O62" s="19"/>
      <c r="P62" s="92"/>
      <c r="Q62" s="19"/>
      <c r="R62" s="92"/>
      <c r="S62" s="19"/>
      <c r="T62" s="106"/>
      <c r="U62" s="19"/>
      <c r="V62" s="106"/>
      <c r="W62" s="19"/>
      <c r="X62" s="92"/>
      <c r="Y62" s="19"/>
      <c r="Z62" s="92">
        <f t="shared" ref="Z62:Z79" si="7">B62+D62+F62+H62+J62+L62+N62+P62+R62+T62+V62+X62</f>
        <v>400</v>
      </c>
      <c r="AA62" s="19">
        <f t="shared" ref="AA62:AA78" si="8">C62+E62+G62+I62+K62+M62+O62+Q62+S62+U62+W62+Y62</f>
        <v>306</v>
      </c>
    </row>
    <row r="63" spans="1:27" s="67" customFormat="1" ht="18" customHeight="1" x14ac:dyDescent="0.25">
      <c r="A63" s="69" t="s">
        <v>61</v>
      </c>
      <c r="B63" s="92">
        <v>2600</v>
      </c>
      <c r="C63" s="105">
        <f>2273*2</f>
        <v>4546</v>
      </c>
      <c r="D63" s="92">
        <v>2600</v>
      </c>
      <c r="E63" s="105">
        <f>1331*2</f>
        <v>2662</v>
      </c>
      <c r="F63" s="92">
        <v>2600</v>
      </c>
      <c r="G63" s="19">
        <v>2716</v>
      </c>
      <c r="H63" s="92">
        <v>2600</v>
      </c>
      <c r="I63" s="19">
        <v>2750</v>
      </c>
      <c r="J63" s="92">
        <v>2600</v>
      </c>
      <c r="K63" s="19">
        <v>2836</v>
      </c>
      <c r="L63" s="92"/>
      <c r="M63" s="19"/>
      <c r="N63" s="92"/>
      <c r="O63" s="19"/>
      <c r="P63" s="92"/>
      <c r="Q63" s="105"/>
      <c r="R63" s="92"/>
      <c r="S63" s="105"/>
      <c r="T63" s="106"/>
      <c r="U63" s="105"/>
      <c r="V63" s="106"/>
      <c r="W63" s="105"/>
      <c r="X63" s="92"/>
      <c r="Y63" s="19"/>
      <c r="Z63" s="92">
        <f t="shared" si="7"/>
        <v>13000</v>
      </c>
      <c r="AA63" s="19">
        <f t="shared" si="8"/>
        <v>15510</v>
      </c>
    </row>
    <row r="64" spans="1:27" s="67" customFormat="1" ht="18" customHeight="1" x14ac:dyDescent="0.25">
      <c r="A64" s="69" t="s">
        <v>62</v>
      </c>
      <c r="B64" s="92">
        <v>20</v>
      </c>
      <c r="C64" s="19">
        <v>0</v>
      </c>
      <c r="D64" s="92">
        <v>20</v>
      </c>
      <c r="E64" s="19">
        <v>0</v>
      </c>
      <c r="F64" s="92">
        <v>20</v>
      </c>
      <c r="G64" s="19">
        <v>0</v>
      </c>
      <c r="H64" s="92">
        <v>20</v>
      </c>
      <c r="I64" s="19">
        <v>0</v>
      </c>
      <c r="J64" s="92">
        <v>20</v>
      </c>
      <c r="K64" s="19">
        <v>0</v>
      </c>
      <c r="L64" s="92"/>
      <c r="M64" s="19"/>
      <c r="N64" s="92"/>
      <c r="O64" s="19"/>
      <c r="P64" s="92"/>
      <c r="Q64" s="19"/>
      <c r="R64" s="92"/>
      <c r="S64" s="19"/>
      <c r="T64" s="106"/>
      <c r="U64" s="19"/>
      <c r="V64" s="106"/>
      <c r="W64" s="19"/>
      <c r="X64" s="92"/>
      <c r="Y64" s="19"/>
      <c r="Z64" s="92">
        <f t="shared" si="7"/>
        <v>100</v>
      </c>
      <c r="AA64" s="19">
        <f t="shared" si="8"/>
        <v>0</v>
      </c>
    </row>
    <row r="65" spans="1:27" s="67" customFormat="1" ht="18" customHeight="1" x14ac:dyDescent="0.25">
      <c r="A65" s="69" t="s">
        <v>63</v>
      </c>
      <c r="B65" s="92">
        <v>2600</v>
      </c>
      <c r="C65" s="105">
        <f>2273*2</f>
        <v>4546</v>
      </c>
      <c r="D65" s="92">
        <v>2600</v>
      </c>
      <c r="E65" s="105">
        <f>1331*2</f>
        <v>2662</v>
      </c>
      <c r="F65" s="92">
        <v>2600</v>
      </c>
      <c r="G65" s="19">
        <v>2716</v>
      </c>
      <c r="H65" s="92">
        <v>2600</v>
      </c>
      <c r="I65" s="19">
        <v>2750</v>
      </c>
      <c r="J65" s="92">
        <v>2600</v>
      </c>
      <c r="K65" s="19">
        <v>2836</v>
      </c>
      <c r="L65" s="92"/>
      <c r="M65" s="19"/>
      <c r="N65" s="92"/>
      <c r="O65" s="19"/>
      <c r="P65" s="92"/>
      <c r="Q65" s="105"/>
      <c r="R65" s="92"/>
      <c r="S65" s="105"/>
      <c r="T65" s="106"/>
      <c r="U65" s="105"/>
      <c r="V65" s="106"/>
      <c r="W65" s="105"/>
      <c r="X65" s="92"/>
      <c r="Y65" s="19"/>
      <c r="Z65" s="92">
        <f t="shared" si="7"/>
        <v>13000</v>
      </c>
      <c r="AA65" s="19">
        <f t="shared" si="8"/>
        <v>15510</v>
      </c>
    </row>
    <row r="66" spans="1:27" s="67" customFormat="1" ht="18" customHeight="1" x14ac:dyDescent="0.25">
      <c r="A66" s="69" t="s">
        <v>64</v>
      </c>
      <c r="B66" s="92">
        <v>2</v>
      </c>
      <c r="C66" s="19">
        <v>0</v>
      </c>
      <c r="D66" s="92">
        <v>2</v>
      </c>
      <c r="E66" s="19">
        <v>0</v>
      </c>
      <c r="F66" s="92">
        <v>2</v>
      </c>
      <c r="G66" s="19">
        <v>0</v>
      </c>
      <c r="H66" s="92">
        <v>2</v>
      </c>
      <c r="I66" s="19">
        <v>0</v>
      </c>
      <c r="J66" s="92">
        <v>2</v>
      </c>
      <c r="K66" s="19">
        <v>0</v>
      </c>
      <c r="L66" s="92"/>
      <c r="M66" s="19"/>
      <c r="N66" s="92"/>
      <c r="O66" s="19"/>
      <c r="P66" s="92"/>
      <c r="Q66" s="19"/>
      <c r="R66" s="92"/>
      <c r="S66" s="19"/>
      <c r="T66" s="106"/>
      <c r="U66" s="19"/>
      <c r="V66" s="106"/>
      <c r="W66" s="19"/>
      <c r="X66" s="92"/>
      <c r="Y66" s="19"/>
      <c r="Z66" s="92">
        <f t="shared" si="7"/>
        <v>10</v>
      </c>
      <c r="AA66" s="19">
        <f t="shared" si="8"/>
        <v>0</v>
      </c>
    </row>
    <row r="67" spans="1:27" s="67" customFormat="1" ht="18" customHeight="1" x14ac:dyDescent="0.25">
      <c r="A67" s="69" t="s">
        <v>56</v>
      </c>
      <c r="B67" s="92">
        <v>380</v>
      </c>
      <c r="C67" s="19">
        <v>707</v>
      </c>
      <c r="D67" s="92">
        <v>380</v>
      </c>
      <c r="E67" s="19">
        <v>370</v>
      </c>
      <c r="F67" s="92">
        <v>380</v>
      </c>
      <c r="G67" s="19">
        <v>202</v>
      </c>
      <c r="H67" s="92">
        <v>380</v>
      </c>
      <c r="I67" s="19">
        <v>240</v>
      </c>
      <c r="J67" s="92">
        <v>380</v>
      </c>
      <c r="K67" s="19">
        <v>196</v>
      </c>
      <c r="L67" s="92"/>
      <c r="M67" s="19"/>
      <c r="N67" s="92"/>
      <c r="O67" s="19"/>
      <c r="P67" s="92"/>
      <c r="Q67" s="19"/>
      <c r="R67" s="92"/>
      <c r="S67" s="19"/>
      <c r="T67" s="106"/>
      <c r="U67" s="19"/>
      <c r="V67" s="106"/>
      <c r="W67" s="19"/>
      <c r="X67" s="92"/>
      <c r="Y67" s="19"/>
      <c r="Z67" s="92">
        <f t="shared" si="7"/>
        <v>1900</v>
      </c>
      <c r="AA67" s="19">
        <f t="shared" si="8"/>
        <v>1715</v>
      </c>
    </row>
    <row r="68" spans="1:27" s="67" customFormat="1" ht="18" customHeight="1" x14ac:dyDescent="0.25">
      <c r="A68" s="69" t="s">
        <v>65</v>
      </c>
      <c r="B68" s="92">
        <v>2</v>
      </c>
      <c r="C68" s="19">
        <v>0</v>
      </c>
      <c r="D68" s="92">
        <v>2</v>
      </c>
      <c r="E68" s="19">
        <v>0</v>
      </c>
      <c r="F68" s="92">
        <v>2</v>
      </c>
      <c r="G68" s="19">
        <v>0</v>
      </c>
      <c r="H68" s="92">
        <v>2</v>
      </c>
      <c r="I68" s="19">
        <v>0</v>
      </c>
      <c r="J68" s="92">
        <v>2</v>
      </c>
      <c r="K68" s="19">
        <v>0</v>
      </c>
      <c r="L68" s="92"/>
      <c r="M68" s="19"/>
      <c r="N68" s="92"/>
      <c r="O68" s="19"/>
      <c r="P68" s="92"/>
      <c r="Q68" s="19"/>
      <c r="R68" s="92"/>
      <c r="S68" s="19"/>
      <c r="T68" s="106"/>
      <c r="U68" s="19"/>
      <c r="V68" s="106"/>
      <c r="W68" s="19"/>
      <c r="X68" s="92"/>
      <c r="Y68" s="19"/>
      <c r="Z68" s="92">
        <f t="shared" si="7"/>
        <v>10</v>
      </c>
      <c r="AA68" s="19">
        <f t="shared" si="8"/>
        <v>0</v>
      </c>
    </row>
    <row r="69" spans="1:27" s="67" customFormat="1" ht="18" customHeight="1" x14ac:dyDescent="0.25">
      <c r="A69" s="69" t="s">
        <v>66</v>
      </c>
      <c r="B69" s="92">
        <v>20</v>
      </c>
      <c r="C69" s="19">
        <v>0</v>
      </c>
      <c r="D69" s="92">
        <v>20</v>
      </c>
      <c r="E69" s="19">
        <v>35</v>
      </c>
      <c r="F69" s="92">
        <v>20</v>
      </c>
      <c r="G69" s="19">
        <v>0</v>
      </c>
      <c r="H69" s="92">
        <v>20</v>
      </c>
      <c r="I69" s="19">
        <v>186</v>
      </c>
      <c r="J69" s="92">
        <v>20</v>
      </c>
      <c r="K69" s="19">
        <v>37</v>
      </c>
      <c r="L69" s="92"/>
      <c r="M69" s="19"/>
      <c r="N69" s="92"/>
      <c r="O69" s="19"/>
      <c r="P69" s="92"/>
      <c r="Q69" s="19"/>
      <c r="R69" s="92"/>
      <c r="S69" s="19"/>
      <c r="T69" s="106"/>
      <c r="U69" s="19"/>
      <c r="V69" s="106"/>
      <c r="W69" s="19"/>
      <c r="X69" s="92"/>
      <c r="Y69" s="19"/>
      <c r="Z69" s="92">
        <f t="shared" si="7"/>
        <v>100</v>
      </c>
      <c r="AA69" s="19">
        <f t="shared" si="8"/>
        <v>258</v>
      </c>
    </row>
    <row r="70" spans="1:27" s="67" customFormat="1" ht="18" customHeight="1" x14ac:dyDescent="0.25">
      <c r="A70" s="69" t="s">
        <v>67</v>
      </c>
      <c r="B70" s="92">
        <v>20</v>
      </c>
      <c r="C70" s="19">
        <v>0</v>
      </c>
      <c r="D70" s="92">
        <v>20</v>
      </c>
      <c r="E70" s="19">
        <v>0</v>
      </c>
      <c r="F70" s="92">
        <v>20</v>
      </c>
      <c r="G70" s="19">
        <v>0</v>
      </c>
      <c r="H70" s="92">
        <v>20</v>
      </c>
      <c r="I70" s="19">
        <v>0</v>
      </c>
      <c r="J70" s="92">
        <v>20</v>
      </c>
      <c r="K70" s="19">
        <v>0</v>
      </c>
      <c r="L70" s="92"/>
      <c r="M70" s="19"/>
      <c r="N70" s="92"/>
      <c r="O70" s="19"/>
      <c r="P70" s="92"/>
      <c r="Q70" s="19"/>
      <c r="R70" s="92"/>
      <c r="S70" s="19"/>
      <c r="T70" s="106"/>
      <c r="U70" s="19"/>
      <c r="V70" s="106"/>
      <c r="W70" s="19"/>
      <c r="X70" s="92"/>
      <c r="Y70" s="19"/>
      <c r="Z70" s="92">
        <f t="shared" si="7"/>
        <v>100</v>
      </c>
      <c r="AA70" s="19">
        <f t="shared" si="8"/>
        <v>0</v>
      </c>
    </row>
    <row r="71" spans="1:27" s="67" customFormat="1" ht="18" customHeight="1" x14ac:dyDescent="0.25">
      <c r="A71" s="69" t="s">
        <v>79</v>
      </c>
      <c r="B71" s="92">
        <v>2600</v>
      </c>
      <c r="C71" s="105">
        <f>2273*2</f>
        <v>4546</v>
      </c>
      <c r="D71" s="92">
        <v>2600</v>
      </c>
      <c r="E71" s="105">
        <f>1331*2</f>
        <v>2662</v>
      </c>
      <c r="F71" s="92">
        <v>2600</v>
      </c>
      <c r="G71" s="19">
        <v>2716</v>
      </c>
      <c r="H71" s="92">
        <v>2600</v>
      </c>
      <c r="I71" s="19">
        <v>2750</v>
      </c>
      <c r="J71" s="92">
        <v>2600</v>
      </c>
      <c r="K71" s="19">
        <v>2836</v>
      </c>
      <c r="L71" s="92"/>
      <c r="M71" s="19"/>
      <c r="N71" s="92"/>
      <c r="O71" s="19"/>
      <c r="P71" s="92"/>
      <c r="Q71" s="105"/>
      <c r="R71" s="92"/>
      <c r="S71" s="105"/>
      <c r="T71" s="106"/>
      <c r="U71" s="105"/>
      <c r="V71" s="106"/>
      <c r="W71" s="105"/>
      <c r="X71" s="92"/>
      <c r="Y71" s="19"/>
      <c r="Z71" s="92">
        <f t="shared" si="7"/>
        <v>13000</v>
      </c>
      <c r="AA71" s="19">
        <f t="shared" si="8"/>
        <v>15510</v>
      </c>
    </row>
    <row r="72" spans="1:27" s="67" customFormat="1" ht="18" customHeight="1" x14ac:dyDescent="0.25">
      <c r="A72" s="69" t="s">
        <v>68</v>
      </c>
      <c r="B72" s="92">
        <v>150</v>
      </c>
      <c r="C72" s="19">
        <v>664</v>
      </c>
      <c r="D72" s="92">
        <v>150</v>
      </c>
      <c r="E72" s="19">
        <v>0</v>
      </c>
      <c r="F72" s="92">
        <v>150</v>
      </c>
      <c r="G72" s="19">
        <v>0</v>
      </c>
      <c r="H72" s="92">
        <v>150</v>
      </c>
      <c r="I72" s="19">
        <v>181</v>
      </c>
      <c r="J72" s="92">
        <v>150</v>
      </c>
      <c r="K72" s="19">
        <v>126</v>
      </c>
      <c r="L72" s="92"/>
      <c r="M72" s="19"/>
      <c r="N72" s="92"/>
      <c r="O72" s="19"/>
      <c r="P72" s="92"/>
      <c r="Q72" s="19"/>
      <c r="R72" s="92"/>
      <c r="S72" s="19"/>
      <c r="T72" s="106"/>
      <c r="U72" s="19"/>
      <c r="V72" s="106"/>
      <c r="W72" s="19"/>
      <c r="X72" s="92"/>
      <c r="Y72" s="19"/>
      <c r="Z72" s="92">
        <f t="shared" si="7"/>
        <v>750</v>
      </c>
      <c r="AA72" s="19">
        <f t="shared" si="8"/>
        <v>971</v>
      </c>
    </row>
    <row r="73" spans="1:27" s="67" customFormat="1" ht="18" customHeight="1" x14ac:dyDescent="0.25">
      <c r="A73" s="69" t="s">
        <v>69</v>
      </c>
      <c r="B73" s="92">
        <v>2600</v>
      </c>
      <c r="C73" s="105">
        <f>2273*2</f>
        <v>4546</v>
      </c>
      <c r="D73" s="92">
        <v>2600</v>
      </c>
      <c r="E73" s="105">
        <f>1331*2</f>
        <v>2662</v>
      </c>
      <c r="F73" s="92">
        <v>2600</v>
      </c>
      <c r="G73" s="19">
        <v>2716</v>
      </c>
      <c r="H73" s="92">
        <v>2600</v>
      </c>
      <c r="I73" s="19">
        <v>2750</v>
      </c>
      <c r="J73" s="92">
        <v>2600</v>
      </c>
      <c r="K73" s="19">
        <v>2836</v>
      </c>
      <c r="L73" s="92"/>
      <c r="M73" s="19"/>
      <c r="N73" s="92"/>
      <c r="O73" s="19"/>
      <c r="P73" s="92"/>
      <c r="Q73" s="105"/>
      <c r="R73" s="92"/>
      <c r="S73" s="105"/>
      <c r="T73" s="106"/>
      <c r="U73" s="105"/>
      <c r="V73" s="106"/>
      <c r="W73" s="105"/>
      <c r="X73" s="92"/>
      <c r="Y73" s="19"/>
      <c r="Z73" s="92">
        <f t="shared" si="7"/>
        <v>13000</v>
      </c>
      <c r="AA73" s="19">
        <f t="shared" si="8"/>
        <v>15510</v>
      </c>
    </row>
    <row r="74" spans="1:27" s="67" customFormat="1" ht="18" customHeight="1" x14ac:dyDescent="0.25">
      <c r="A74" s="69" t="s">
        <v>70</v>
      </c>
      <c r="B74" s="92">
        <v>22</v>
      </c>
      <c r="C74" s="19">
        <v>0</v>
      </c>
      <c r="D74" s="92">
        <v>22</v>
      </c>
      <c r="E74" s="19">
        <v>0</v>
      </c>
      <c r="F74" s="92">
        <v>22</v>
      </c>
      <c r="G74" s="19">
        <v>0</v>
      </c>
      <c r="H74" s="92">
        <v>22</v>
      </c>
      <c r="I74" s="19">
        <v>0</v>
      </c>
      <c r="J74" s="92">
        <v>22</v>
      </c>
      <c r="K74" s="19">
        <v>0</v>
      </c>
      <c r="L74" s="92"/>
      <c r="M74" s="19"/>
      <c r="N74" s="92"/>
      <c r="O74" s="19"/>
      <c r="P74" s="92"/>
      <c r="Q74" s="19"/>
      <c r="R74" s="92"/>
      <c r="S74" s="19"/>
      <c r="T74" s="106"/>
      <c r="U74" s="19"/>
      <c r="V74" s="106"/>
      <c r="W74" s="19"/>
      <c r="X74" s="92"/>
      <c r="Y74" s="19"/>
      <c r="Z74" s="92">
        <f t="shared" si="7"/>
        <v>110</v>
      </c>
      <c r="AA74" s="19">
        <f t="shared" si="8"/>
        <v>0</v>
      </c>
    </row>
    <row r="75" spans="1:27" s="67" customFormat="1" ht="18" customHeight="1" x14ac:dyDescent="0.25">
      <c r="A75" s="69" t="s">
        <v>71</v>
      </c>
      <c r="B75" s="92">
        <v>22</v>
      </c>
      <c r="C75" s="19">
        <v>0</v>
      </c>
      <c r="D75" s="92">
        <v>22</v>
      </c>
      <c r="E75" s="19">
        <v>0</v>
      </c>
      <c r="F75" s="92">
        <v>22</v>
      </c>
      <c r="G75" s="19">
        <v>0</v>
      </c>
      <c r="H75" s="92">
        <v>22</v>
      </c>
      <c r="I75" s="19">
        <v>0</v>
      </c>
      <c r="J75" s="92">
        <v>22</v>
      </c>
      <c r="K75" s="19">
        <v>0</v>
      </c>
      <c r="L75" s="92"/>
      <c r="M75" s="19"/>
      <c r="N75" s="92"/>
      <c r="O75" s="19"/>
      <c r="P75" s="92"/>
      <c r="Q75" s="19"/>
      <c r="R75" s="92"/>
      <c r="S75" s="19"/>
      <c r="T75" s="106"/>
      <c r="U75" s="19"/>
      <c r="V75" s="106"/>
      <c r="W75" s="19"/>
      <c r="X75" s="92"/>
      <c r="Y75" s="19"/>
      <c r="Z75" s="92">
        <f t="shared" si="7"/>
        <v>110</v>
      </c>
      <c r="AA75" s="19">
        <f t="shared" si="8"/>
        <v>0</v>
      </c>
    </row>
    <row r="76" spans="1:27" s="67" customFormat="1" ht="18" customHeight="1" x14ac:dyDescent="0.25">
      <c r="A76" s="69" t="s">
        <v>72</v>
      </c>
      <c r="B76" s="92">
        <v>2</v>
      </c>
      <c r="C76" s="19">
        <v>0</v>
      </c>
      <c r="D76" s="92">
        <v>2</v>
      </c>
      <c r="E76" s="19">
        <v>0</v>
      </c>
      <c r="F76" s="92">
        <v>2</v>
      </c>
      <c r="G76" s="19">
        <v>0</v>
      </c>
      <c r="H76" s="92">
        <v>2</v>
      </c>
      <c r="I76" s="19">
        <v>0</v>
      </c>
      <c r="J76" s="92">
        <v>2</v>
      </c>
      <c r="K76" s="19">
        <v>0</v>
      </c>
      <c r="L76" s="92"/>
      <c r="M76" s="19"/>
      <c r="N76" s="92"/>
      <c r="O76" s="19"/>
      <c r="P76" s="92"/>
      <c r="Q76" s="19"/>
      <c r="R76" s="92"/>
      <c r="S76" s="19"/>
      <c r="T76" s="106"/>
      <c r="U76" s="19"/>
      <c r="V76" s="106"/>
      <c r="W76" s="19"/>
      <c r="X76" s="92"/>
      <c r="Y76" s="19"/>
      <c r="Z76" s="92">
        <f t="shared" si="7"/>
        <v>10</v>
      </c>
      <c r="AA76" s="19">
        <f t="shared" si="8"/>
        <v>0</v>
      </c>
    </row>
    <row r="77" spans="1:27" s="67" customFormat="1" ht="18" customHeight="1" x14ac:dyDescent="0.25">
      <c r="A77" s="69" t="s">
        <v>73</v>
      </c>
      <c r="B77" s="92">
        <v>2</v>
      </c>
      <c r="C77" s="19">
        <v>0</v>
      </c>
      <c r="D77" s="92">
        <v>2</v>
      </c>
      <c r="E77" s="19">
        <v>0</v>
      </c>
      <c r="F77" s="92">
        <v>2</v>
      </c>
      <c r="G77" s="19">
        <v>0</v>
      </c>
      <c r="H77" s="92">
        <v>2</v>
      </c>
      <c r="I77" s="19">
        <v>0</v>
      </c>
      <c r="J77" s="92">
        <v>2</v>
      </c>
      <c r="K77" s="19">
        <v>0</v>
      </c>
      <c r="L77" s="92"/>
      <c r="M77" s="19"/>
      <c r="N77" s="92"/>
      <c r="O77" s="19"/>
      <c r="P77" s="92"/>
      <c r="Q77" s="19"/>
      <c r="R77" s="92"/>
      <c r="S77" s="19"/>
      <c r="T77" s="106"/>
      <c r="U77" s="19"/>
      <c r="V77" s="106"/>
      <c r="W77" s="19"/>
      <c r="X77" s="92"/>
      <c r="Y77" s="19"/>
      <c r="Z77" s="92">
        <f t="shared" si="7"/>
        <v>10</v>
      </c>
      <c r="AA77" s="19">
        <f t="shared" si="8"/>
        <v>0</v>
      </c>
    </row>
    <row r="78" spans="1:27" s="67" customFormat="1" ht="18" customHeight="1" x14ac:dyDescent="0.25">
      <c r="A78" s="69" t="s">
        <v>74</v>
      </c>
      <c r="B78" s="92">
        <v>2</v>
      </c>
      <c r="C78" s="19">
        <v>0</v>
      </c>
      <c r="D78" s="92">
        <v>2</v>
      </c>
      <c r="E78" s="19">
        <v>0</v>
      </c>
      <c r="F78" s="92">
        <v>2</v>
      </c>
      <c r="G78" s="19">
        <v>0</v>
      </c>
      <c r="H78" s="92">
        <v>2</v>
      </c>
      <c r="I78" s="19">
        <v>0</v>
      </c>
      <c r="J78" s="92">
        <v>2</v>
      </c>
      <c r="K78" s="19">
        <v>0</v>
      </c>
      <c r="L78" s="92"/>
      <c r="M78" s="19"/>
      <c r="N78" s="92"/>
      <c r="O78" s="19"/>
      <c r="P78" s="92"/>
      <c r="Q78" s="19"/>
      <c r="R78" s="92"/>
      <c r="S78" s="19"/>
      <c r="T78" s="106"/>
      <c r="U78" s="19"/>
      <c r="V78" s="106"/>
      <c r="W78" s="19"/>
      <c r="X78" s="92"/>
      <c r="Y78" s="19"/>
      <c r="Z78" s="92">
        <f t="shared" si="7"/>
        <v>10</v>
      </c>
      <c r="AA78" s="19">
        <f t="shared" si="8"/>
        <v>0</v>
      </c>
    </row>
    <row r="79" spans="1:27" s="67" customFormat="1" ht="18" customHeight="1" x14ac:dyDescent="0.25">
      <c r="A79" s="69" t="s">
        <v>75</v>
      </c>
      <c r="B79" s="92">
        <v>20</v>
      </c>
      <c r="C79" s="19">
        <v>0</v>
      </c>
      <c r="D79" s="92">
        <v>20</v>
      </c>
      <c r="E79" s="19">
        <v>0</v>
      </c>
      <c r="F79" s="92">
        <v>20</v>
      </c>
      <c r="G79" s="19">
        <v>0</v>
      </c>
      <c r="H79" s="92">
        <v>20</v>
      </c>
      <c r="I79" s="19">
        <v>0</v>
      </c>
      <c r="J79" s="92">
        <v>20</v>
      </c>
      <c r="K79" s="19">
        <v>109</v>
      </c>
      <c r="L79" s="92"/>
      <c r="M79" s="19"/>
      <c r="N79" s="92"/>
      <c r="O79" s="19"/>
      <c r="P79" s="92"/>
      <c r="Q79" s="19"/>
      <c r="R79" s="92"/>
      <c r="S79" s="19"/>
      <c r="T79" s="106"/>
      <c r="U79" s="19"/>
      <c r="V79" s="106"/>
      <c r="W79" s="19"/>
      <c r="X79" s="92"/>
      <c r="Y79" s="19"/>
      <c r="Z79" s="92">
        <f t="shared" si="7"/>
        <v>100</v>
      </c>
      <c r="AA79" s="19">
        <f>C79+E79+G79+I79+K79+M79+O79+Q79+S79+U79+W79+Y79</f>
        <v>109</v>
      </c>
    </row>
    <row r="80" spans="1:27" s="67" customFormat="1" ht="18" customHeight="1" thickBot="1" x14ac:dyDescent="0.3">
      <c r="A80" s="99" t="s">
        <v>19</v>
      </c>
      <c r="B80" s="93">
        <f>SUM(B61:B79)</f>
        <v>13744</v>
      </c>
      <c r="C80" s="91">
        <f>SUM(C61:C79)</f>
        <v>24101</v>
      </c>
      <c r="D80" s="93">
        <f t="shared" ref="D80:AA80" si="9">SUM(D61:D79)</f>
        <v>13744</v>
      </c>
      <c r="E80" s="91">
        <f t="shared" si="9"/>
        <v>13747</v>
      </c>
      <c r="F80" s="93">
        <f t="shared" si="9"/>
        <v>13744</v>
      </c>
      <c r="G80" s="91">
        <f t="shared" si="9"/>
        <v>13920</v>
      </c>
      <c r="H80" s="93">
        <f t="shared" si="9"/>
        <v>13744</v>
      </c>
      <c r="I80" s="91">
        <f t="shared" si="9"/>
        <v>14357</v>
      </c>
      <c r="J80" s="93">
        <f t="shared" si="9"/>
        <v>13744</v>
      </c>
      <c r="K80" s="91">
        <f t="shared" si="9"/>
        <v>14784</v>
      </c>
      <c r="L80" s="93">
        <f t="shared" si="9"/>
        <v>0</v>
      </c>
      <c r="M80" s="91">
        <f t="shared" si="9"/>
        <v>0</v>
      </c>
      <c r="N80" s="93">
        <f t="shared" si="9"/>
        <v>0</v>
      </c>
      <c r="O80" s="91">
        <f t="shared" si="9"/>
        <v>0</v>
      </c>
      <c r="P80" s="93">
        <f t="shared" si="9"/>
        <v>0</v>
      </c>
      <c r="Q80" s="91">
        <f t="shared" si="9"/>
        <v>0</v>
      </c>
      <c r="R80" s="93">
        <f t="shared" si="9"/>
        <v>0</v>
      </c>
      <c r="S80" s="91">
        <f t="shared" si="9"/>
        <v>0</v>
      </c>
      <c r="T80" s="93">
        <f t="shared" si="9"/>
        <v>0</v>
      </c>
      <c r="U80" s="91">
        <f t="shared" si="9"/>
        <v>0</v>
      </c>
      <c r="V80" s="93">
        <f t="shared" si="9"/>
        <v>0</v>
      </c>
      <c r="W80" s="91">
        <f t="shared" si="9"/>
        <v>0</v>
      </c>
      <c r="X80" s="93">
        <f t="shared" si="9"/>
        <v>0</v>
      </c>
      <c r="Y80" s="91">
        <f t="shared" si="9"/>
        <v>0</v>
      </c>
      <c r="Z80" s="93">
        <f t="shared" si="9"/>
        <v>68720</v>
      </c>
      <c r="AA80" s="90">
        <f t="shared" si="9"/>
        <v>80909</v>
      </c>
    </row>
    <row r="81" spans="1:27" s="67" customFormat="1" ht="18" customHeight="1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5"/>
      <c r="W81" s="65"/>
      <c r="X81" s="65"/>
      <c r="Y81" s="66"/>
      <c r="Z81" s="65"/>
      <c r="AA81" s="65"/>
    </row>
    <row r="82" spans="1:27" ht="18" customHeight="1" x14ac:dyDescent="0.25">
      <c r="A82" s="4" t="s">
        <v>82</v>
      </c>
    </row>
    <row r="83" spans="1:27" ht="18" customHeight="1" x14ac:dyDescent="0.25">
      <c r="A83" s="4" t="s">
        <v>40</v>
      </c>
    </row>
  </sheetData>
  <sheetProtection selectLockedCells="1" selectUnlockedCells="1"/>
  <mergeCells count="83">
    <mergeCell ref="B53:AA53"/>
    <mergeCell ref="V55:W55"/>
    <mergeCell ref="X55:Y55"/>
    <mergeCell ref="Z55:AA55"/>
    <mergeCell ref="L55:M55"/>
    <mergeCell ref="N55:O55"/>
    <mergeCell ref="P55:Q55"/>
    <mergeCell ref="R55:S55"/>
    <mergeCell ref="T55:U55"/>
    <mergeCell ref="B55:C55"/>
    <mergeCell ref="D55:E55"/>
    <mergeCell ref="F55:G55"/>
    <mergeCell ref="H55:I55"/>
    <mergeCell ref="J55:K55"/>
    <mergeCell ref="A52:U52"/>
    <mergeCell ref="N25:O25"/>
    <mergeCell ref="P25:Q25"/>
    <mergeCell ref="R25:S25"/>
    <mergeCell ref="T25:U25"/>
    <mergeCell ref="B25:C25"/>
    <mergeCell ref="D25:E25"/>
    <mergeCell ref="F25:G25"/>
    <mergeCell ref="H25:I25"/>
    <mergeCell ref="J25:K25"/>
    <mergeCell ref="R20:S20"/>
    <mergeCell ref="V15:W15"/>
    <mergeCell ref="Z20:AA20"/>
    <mergeCell ref="X25:Y25"/>
    <mergeCell ref="A24:AA24"/>
    <mergeCell ref="L25:M25"/>
    <mergeCell ref="Z25:AA25"/>
    <mergeCell ref="V25:W25"/>
    <mergeCell ref="T20:U20"/>
    <mergeCell ref="V20:W20"/>
    <mergeCell ref="X20:Y20"/>
    <mergeCell ref="L20:M20"/>
    <mergeCell ref="N20:O20"/>
    <mergeCell ref="P20:Q20"/>
    <mergeCell ref="L15:M15"/>
    <mergeCell ref="N15:O15"/>
    <mergeCell ref="B15:C15"/>
    <mergeCell ref="D15:E15"/>
    <mergeCell ref="F15:G15"/>
    <mergeCell ref="H15:I15"/>
    <mergeCell ref="J15:K15"/>
    <mergeCell ref="B20:C20"/>
    <mergeCell ref="D20:E20"/>
    <mergeCell ref="F20:G20"/>
    <mergeCell ref="H20:I20"/>
    <mergeCell ref="J20:K20"/>
    <mergeCell ref="N11:N12"/>
    <mergeCell ref="L11:L12"/>
    <mergeCell ref="P11:P12"/>
    <mergeCell ref="X15:Y15"/>
    <mergeCell ref="Z15:AA15"/>
    <mergeCell ref="R15:S15"/>
    <mergeCell ref="Z11:Z12"/>
    <mergeCell ref="R11:R12"/>
    <mergeCell ref="T15:U15"/>
    <mergeCell ref="P15:Q15"/>
    <mergeCell ref="T11:T12"/>
    <mergeCell ref="V11:V12"/>
    <mergeCell ref="X11:X12"/>
    <mergeCell ref="A1:AA1"/>
    <mergeCell ref="A2:AA2"/>
    <mergeCell ref="B6:C6"/>
    <mergeCell ref="D6:E6"/>
    <mergeCell ref="F6:G6"/>
    <mergeCell ref="H6:I6"/>
    <mergeCell ref="J6:K6"/>
    <mergeCell ref="L6:M6"/>
    <mergeCell ref="N6:O6"/>
    <mergeCell ref="P6:Q6"/>
    <mergeCell ref="Z6:AA6"/>
    <mergeCell ref="X6:Y6"/>
    <mergeCell ref="R6:S6"/>
    <mergeCell ref="T6:U6"/>
    <mergeCell ref="V6:W6"/>
    <mergeCell ref="B11:B12"/>
    <mergeCell ref="D11:D12"/>
    <mergeCell ref="F11:F12"/>
    <mergeCell ref="H11:H12"/>
    <mergeCell ref="J11:J12"/>
  </mergeCells>
  <conditionalFormatting sqref="D1:D2 H1:H2 L1:L2 P1:P2 T1:T2 X1:X2 D5 H5 L5 P5 T5 X5 D14 H14 L14 P14 T14 X14 D19 H19 L19 D24 H24 L24 P24 T24 X24 X52 X54 L81:L82 D81:D65532 H81:H65532 P81:P65532 T81:T65532 X81:X65532 L88:L65511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2 H52 L52 P52 T52 D54 H54 L54 P54 T54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38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Cunha Fonseca</dc:creator>
  <cp:keywords/>
  <dc:description/>
  <cp:lastModifiedBy>Katia Fernanda dos Santos e Silva</cp:lastModifiedBy>
  <cp:revision/>
  <cp:lastPrinted>2024-12-19T14:40:47Z</cp:lastPrinted>
  <dcterms:created xsi:type="dcterms:W3CDTF">2018-06-11T18:27:08Z</dcterms:created>
  <dcterms:modified xsi:type="dcterms:W3CDTF">2025-06-13T17:27:51Z</dcterms:modified>
  <cp:category/>
  <cp:contentStatus/>
</cp:coreProperties>
</file>