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Y:\Agendamento de Consultas Compartilhado\Documentação Obrigatória\Relatório de Atividades Ambulatorial\"/>
    </mc:Choice>
  </mc:AlternateContent>
  <xr:revisionPtr revIDLastSave="0" documentId="8_{474BA80C-9E4B-408A-B290-980872E7AF52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2022" sheetId="2" r:id="rId1"/>
  </sheets>
  <definedNames>
    <definedName name="_xlnm.Print_Area" localSheetId="0">'2022'!$A$1:$AA$70</definedName>
    <definedName name="_xlnm.Print_Titles" localSheetId="0">'2022'!$1:$3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43" i="2" l="1"/>
  <c r="AA43" i="2" s="1"/>
  <c r="L53" i="2"/>
  <c r="N53" i="2" s="1"/>
  <c r="L54" i="2"/>
  <c r="N54" i="2" s="1"/>
  <c r="L52" i="2"/>
  <c r="N52" i="2" s="1"/>
  <c r="Y47" i="2"/>
  <c r="X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A46" i="2"/>
  <c r="Z46" i="2"/>
  <c r="AA45" i="2"/>
  <c r="Z45" i="2"/>
  <c r="AA44" i="2"/>
  <c r="Z44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Z19" i="2"/>
  <c r="Z20" i="2" s="1"/>
  <c r="I19" i="2"/>
  <c r="I20" i="2" s="1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A14" i="2"/>
  <c r="AA15" i="2" s="1"/>
  <c r="Z14" i="2"/>
  <c r="Z15" i="2" s="1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A9" i="2"/>
  <c r="Z9" i="2"/>
  <c r="AA8" i="2"/>
  <c r="Z8" i="2"/>
  <c r="W47" i="2" l="1"/>
  <c r="Z10" i="2"/>
  <c r="AA19" i="2"/>
  <c r="AA20" i="2" s="1"/>
  <c r="AA10" i="2"/>
  <c r="Z47" i="2"/>
  <c r="AA47" i="2"/>
</calcChain>
</file>

<file path=xl/sharedStrings.xml><?xml version="1.0" encoding="utf-8"?>
<sst xmlns="http://schemas.openxmlformats.org/spreadsheetml/2006/main" count="221" uniqueCount="69">
  <si>
    <t>Metas x Disponibilizado</t>
  </si>
  <si>
    <t>Janeiro</t>
  </si>
  <si>
    <t>Fevereiro</t>
  </si>
  <si>
    <t>Março</t>
  </si>
  <si>
    <t>Abril</t>
  </si>
  <si>
    <t>Maio</t>
  </si>
  <si>
    <t>Junho</t>
  </si>
  <si>
    <t>Meta</t>
  </si>
  <si>
    <t>Disp.</t>
  </si>
  <si>
    <t>Realiz.</t>
  </si>
  <si>
    <t>Primeira Consulta</t>
  </si>
  <si>
    <t>CONSULTA NÃO MÉDICA</t>
  </si>
  <si>
    <t>CIRURGIA AMBULATORIAL</t>
  </si>
  <si>
    <t>Cirurgia Menor Ambulatorial (CMA)</t>
  </si>
  <si>
    <t>Julho</t>
  </si>
  <si>
    <t>Agosto</t>
  </si>
  <si>
    <t>Setembro</t>
  </si>
  <si>
    <t>Outubro</t>
  </si>
  <si>
    <t>Novembro</t>
  </si>
  <si>
    <t>Dezembro</t>
  </si>
  <si>
    <t>TOTAL</t>
  </si>
  <si>
    <t>ATENDIMENTO AMBULATORIAL</t>
  </si>
  <si>
    <t>Interconsulta + Subsequente</t>
  </si>
  <si>
    <t>Consulta Não Médica</t>
  </si>
  <si>
    <t>BIÓPSIA MEDULA ÓSSEA</t>
  </si>
  <si>
    <t>CARIÓTIPO</t>
  </si>
  <si>
    <t>COLONOSCOPIA/RETOSSIGMOIDECTOMIA</t>
  </si>
  <si>
    <t>CRIOTERAPIA</t>
  </si>
  <si>
    <t>ELETROCARDIOGRAMA</t>
  </si>
  <si>
    <t>ECOCARDIOGRAMA</t>
  </si>
  <si>
    <t>ELETROENCEFALOGRAMA</t>
  </si>
  <si>
    <t>ENDOSCOPIA</t>
  </si>
  <si>
    <t>IMUNOTERAPIA</t>
  </si>
  <si>
    <t>MAPEAMENTO DE RETINA</t>
  </si>
  <si>
    <t>PRICK TEST</t>
  </si>
  <si>
    <t>ULTRASSOM COM DOPPLER</t>
  </si>
  <si>
    <t>ULTRASSOM GERAL</t>
  </si>
  <si>
    <t>ULTRASSOM MORFOLOGICO</t>
  </si>
  <si>
    <t>ULTRASSOM OBSTÉTRICO</t>
  </si>
  <si>
    <t>VASECTOMIA</t>
  </si>
  <si>
    <t>PROCEDIMENTOS / SADT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</si>
  <si>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</si>
  <si>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CONSULTA MÉDICA</t>
  </si>
  <si>
    <t>Fonte : Fastmedic - Sistema de Gestão em Saúde do Município</t>
  </si>
  <si>
    <t>DISPOSITIVO INTRA-UTERINO (DIU)</t>
  </si>
  <si>
    <t>HOLTER</t>
  </si>
  <si>
    <t>MAMOGRAFIA</t>
  </si>
  <si>
    <t>MAPA</t>
  </si>
  <si>
    <t>COLETA DE MIELOGRAMA</t>
  </si>
  <si>
    <t>ELETRONEUROMIOGRAFIA</t>
  </si>
  <si>
    <t>Acompanhamento Contrato de Gestão SIM - Serviço Integrado de Medicina - 2022</t>
  </si>
  <si>
    <t>ULTRASSOM OBSTÉTRICO COM DOPPLER</t>
  </si>
  <si>
    <t>TOTAL 2022</t>
  </si>
  <si>
    <t>Jan.22 - Metas repactuadas conforme Memorando nº 012/2022 - D.A.E.</t>
  </si>
  <si>
    <t>Fev.22 - Metas repactuadas conforme Memorando nº 021/2022 - D.A.E.</t>
  </si>
  <si>
    <t>Mar.22 - Metas repactuadas conforme Memorando nº 028/2022 - D.A.E.</t>
  </si>
  <si>
    <t>Abr.22 - Metas repactuadas conforme Memorando nº 033/2022 - D.A.E.</t>
  </si>
  <si>
    <t>Mai.22 - Metas repactuadas conforme Memorando nº 039/2022 - D.A.E.</t>
  </si>
  <si>
    <t>Jun.22 - Metas repactuadas conforme Memorando nº 050/2022 - D.A.E.</t>
  </si>
  <si>
    <r>
      <t xml:space="preserve">Jul.22 - Metas repactuadas conforme Memorando nº 048/2022 - D.A.E. ; Memorando n.º </t>
    </r>
    <r>
      <rPr>
        <i/>
        <sz val="11"/>
        <rFont val="Calibri"/>
        <family val="2"/>
      </rPr>
      <t>059</t>
    </r>
    <r>
      <rPr>
        <i/>
        <sz val="11"/>
        <color theme="1"/>
        <rFont val="Calibri"/>
        <family val="2"/>
      </rPr>
      <t>/2022 - D.A.E.</t>
    </r>
  </si>
  <si>
    <t>Ago.22 - Metas repactuadas conforme Memorando nº 066/2022 - D.A.E.</t>
  </si>
  <si>
    <r>
      <t xml:space="preserve">Set.22 - Metas repactuadas conforme Memorando nº 066/2022 - D.A.E. ; Memorando n.º </t>
    </r>
    <r>
      <rPr>
        <i/>
        <sz val="11"/>
        <rFont val="Calibri"/>
        <family val="2"/>
      </rPr>
      <t>073</t>
    </r>
    <r>
      <rPr>
        <i/>
        <sz val="11"/>
        <color theme="1"/>
        <rFont val="Calibri"/>
        <family val="2"/>
      </rPr>
      <t>/2022 - D.A.E.</t>
    </r>
  </si>
  <si>
    <t>Realizado Total</t>
  </si>
  <si>
    <t>Saldo a Realizar</t>
  </si>
  <si>
    <t>Exames Adicionais Realizados em Regime de Mutirão</t>
  </si>
  <si>
    <t>Out.22 - Metas repactuadas conforme Memorando nº 080/2022 - D.A.E.</t>
  </si>
  <si>
    <t>Nov.22 - Metas repactuadas conforme Memorando nº 083/2022 - D.A.E.</t>
  </si>
  <si>
    <t>Dez.22 - Metas repactuadas conforme Memorando nº 002/2022 - D.A.E.</t>
  </si>
  <si>
    <t>Atualizado em : 09/01/2023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</si>
</sst>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rgb="FF000000"/>
      <name val="Calibri"/>
      <family val="2"/>
      <charset val="1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22"/>
        <bgColor indexed="31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</borders>
  <cellStyleXfs count="18">
    <xf numFmtId="0" fontId="0" fillId="0" borderId="0"/>
    <xf numFmtId="9" fontId="18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</cellStyleXfs>
  <cellXfs count="121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9" borderId="3" xfId="0" applyFont="1" applyFill="1" applyBorder="1" applyAlignment="1">
      <alignment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35" xfId="0" applyFont="1" applyFill="1" applyBorder="1" applyAlignment="1">
      <alignment horizontal="center" vertical="center"/>
    </xf>
    <xf numFmtId="0" fontId="12" fillId="9" borderId="45" xfId="0" applyFont="1" applyFill="1" applyBorder="1" applyAlignment="1">
      <alignment horizontal="center" vertical="center"/>
    </xf>
    <xf numFmtId="0" fontId="12" fillId="9" borderId="3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3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21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0" fontId="23" fillId="0" borderId="0" xfId="1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0" fontId="17" fillId="0" borderId="0" xfId="1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0" fillId="0" borderId="57" xfId="0" applyFont="1" applyFill="1" applyBorder="1" applyAlignment="1">
      <alignment horizontal="left" vertical="center"/>
    </xf>
    <xf numFmtId="0" fontId="20" fillId="0" borderId="6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12" fillId="9" borderId="33" xfId="0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2" fillId="9" borderId="43" xfId="0" applyFont="1" applyFill="1" applyBorder="1" applyAlignment="1">
      <alignment horizontal="center" vertical="center"/>
    </xf>
    <xf numFmtId="0" fontId="12" fillId="9" borderId="44" xfId="0" applyFont="1" applyFill="1" applyBorder="1" applyAlignment="1">
      <alignment horizontal="center" vertical="center"/>
    </xf>
    <xf numFmtId="0" fontId="12" fillId="0" borderId="59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9" borderId="47" xfId="0" applyFont="1" applyFill="1" applyBorder="1" applyAlignment="1">
      <alignment horizontal="center" vertical="center"/>
    </xf>
    <xf numFmtId="0" fontId="12" fillId="9" borderId="48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9" borderId="2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</cellXfs>
  <cellStyles count="18">
    <cellStyle name="Accent" xfId="14" xr:uid="{00000000-0005-0000-0000-000000000000}"/>
    <cellStyle name="Accent 1" xfId="15" xr:uid="{00000000-0005-0000-0000-000001000000}"/>
    <cellStyle name="Accent 2" xfId="16" xr:uid="{00000000-0005-0000-0000-000002000000}"/>
    <cellStyle name="Accent 3" xfId="17" xr:uid="{00000000-0005-0000-0000-000003000000}"/>
    <cellStyle name="Bom" xfId="9" builtinId="26" customBuiltin="1"/>
    <cellStyle name="Error" xfId="13" xr:uid="{00000000-0005-0000-0000-000005000000}"/>
    <cellStyle name="Footnote" xfId="7" xr:uid="{00000000-0005-0000-0000-000006000000}"/>
    <cellStyle name="Heading" xfId="2" xr:uid="{00000000-0005-0000-0000-000007000000}"/>
    <cellStyle name="Neutro" xfId="10" builtinId="28" customBuiltin="1"/>
    <cellStyle name="Normal" xfId="0" builtinId="0"/>
    <cellStyle name="Nota" xfId="6" builtinId="10" customBuiltin="1"/>
    <cellStyle name="Porcentagem" xfId="1" builtinId="5"/>
    <cellStyle name="Ruim" xfId="11" builtinId="27" customBuiltin="1"/>
    <cellStyle name="Status" xfId="8" xr:uid="{00000000-0005-0000-0000-00000D000000}"/>
    <cellStyle name="Text" xfId="5" xr:uid="{00000000-0005-0000-0000-00000E000000}"/>
    <cellStyle name="Título 1" xfId="3" builtinId="16" customBuiltin="1"/>
    <cellStyle name="Título 2" xfId="4" builtinId="17" customBuiltin="1"/>
    <cellStyle name="Warning" xfId="12" xr:uid="{00000000-0005-0000-0000-000011000000}"/>
  </cellStyles>
  <dxfs count="26"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30"/>
      </font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45043</xdr:colOff>
      <xdr:row>0</xdr:row>
      <xdr:rowOff>173691</xdr:rowOff>
    </xdr:from>
    <xdr:to>
      <xdr:col>26</xdr:col>
      <xdr:colOff>168868</xdr:colOff>
      <xdr:row>3</xdr:row>
      <xdr:rowOff>179917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E0E206ED-524B-413F-A089-F5926200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6968" y="173691"/>
          <a:ext cx="657225" cy="6920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465667</xdr:colOff>
      <xdr:row>0</xdr:row>
      <xdr:rowOff>179916</xdr:rowOff>
    </xdr:from>
    <xdr:to>
      <xdr:col>0</xdr:col>
      <xdr:colOff>1127402</xdr:colOff>
      <xdr:row>3</xdr:row>
      <xdr:rowOff>179916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22042CB-3DAE-4185-99C3-BFD5F748F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667" y="179916"/>
          <a:ext cx="66173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AD9ED-C268-4D80-AE8C-8E794E865473}">
  <sheetPr>
    <pageSetUpPr fitToPage="1"/>
  </sheetPr>
  <dimension ref="A1:AA70"/>
  <sheetViews>
    <sheetView showGridLines="0" tabSelected="1" zoomScale="90" zoomScaleNormal="90" zoomScaleSheetLayoutView="85" workbookViewId="0">
      <pane xSplit="1" topLeftCell="B1" activePane="topRight" state="frozen"/>
      <selection pane="topRight" activeCell="A69" sqref="A69"/>
    </sheetView>
  </sheetViews>
  <sheetFormatPr defaultColWidth="9" defaultRowHeight="15" x14ac:dyDescent="0.25"/>
  <cols>
    <col min="1" max="1" width="35.7109375" style="5" customWidth="1"/>
    <col min="2" max="2" width="7" style="4" customWidth="1"/>
    <col min="3" max="3" width="9.28515625" style="4" customWidth="1"/>
    <col min="4" max="4" width="7" style="6" customWidth="1"/>
    <col min="5" max="5" width="9.28515625" style="6" customWidth="1"/>
    <col min="6" max="6" width="7" style="7" customWidth="1"/>
    <col min="7" max="7" width="9.28515625" style="4" customWidth="1"/>
    <col min="8" max="8" width="7" style="6" customWidth="1"/>
    <col min="9" max="9" width="9.28515625" style="6" customWidth="1"/>
    <col min="10" max="10" width="7" style="7" customWidth="1"/>
    <col min="11" max="11" width="9.28515625" style="4" customWidth="1"/>
    <col min="12" max="12" width="7" style="6" customWidth="1"/>
    <col min="13" max="13" width="9.28515625" style="6" customWidth="1"/>
    <col min="14" max="14" width="7" style="7" customWidth="1"/>
    <col min="15" max="15" width="9.28515625" style="4" customWidth="1"/>
    <col min="16" max="16" width="7" style="6" customWidth="1"/>
    <col min="17" max="17" width="9.28515625" style="6" customWidth="1"/>
    <col min="18" max="18" width="7" style="7" customWidth="1"/>
    <col min="19" max="19" width="9.28515625" style="4" customWidth="1"/>
    <col min="20" max="20" width="7" style="6" customWidth="1"/>
    <col min="21" max="21" width="9.28515625" style="6" customWidth="1"/>
    <col min="22" max="22" width="7" style="7" customWidth="1"/>
    <col min="23" max="23" width="9.28515625" style="4" customWidth="1"/>
    <col min="24" max="24" width="7" style="6" customWidth="1"/>
    <col min="25" max="25" width="9.28515625" style="6" customWidth="1"/>
    <col min="26" max="26" width="8" style="7" customWidth="1"/>
    <col min="27" max="34" width="9.28515625" style="4" customWidth="1"/>
    <col min="35" max="16384" width="9" style="4"/>
  </cols>
  <sheetData>
    <row r="1" spans="1:27" ht="18" customHeight="1" x14ac:dyDescent="0.25">
      <c r="A1" s="116" t="s">
        <v>50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1:27" ht="18" customHeight="1" x14ac:dyDescent="0.2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</row>
    <row r="3" spans="1:27" ht="18" customHeight="1" x14ac:dyDescent="0.25"/>
    <row r="4" spans="1:27" ht="18" customHeight="1" x14ac:dyDescent="0.25"/>
    <row r="5" spans="1:27" ht="18" customHeight="1" thickBot="1" x14ac:dyDescent="0.3">
      <c r="A5" s="6" t="s">
        <v>21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8" customHeight="1" thickBot="1" x14ac:dyDescent="0.3">
      <c r="B6" s="117" t="s">
        <v>1</v>
      </c>
      <c r="C6" s="118"/>
      <c r="D6" s="117" t="s">
        <v>2</v>
      </c>
      <c r="E6" s="118"/>
      <c r="F6" s="119" t="s">
        <v>3</v>
      </c>
      <c r="G6" s="120"/>
      <c r="H6" s="119" t="s">
        <v>4</v>
      </c>
      <c r="I6" s="120"/>
      <c r="J6" s="119" t="s">
        <v>5</v>
      </c>
      <c r="K6" s="120"/>
      <c r="L6" s="119" t="s">
        <v>6</v>
      </c>
      <c r="M6" s="120"/>
      <c r="N6" s="92" t="s">
        <v>14</v>
      </c>
      <c r="O6" s="114"/>
      <c r="P6" s="113" t="s">
        <v>15</v>
      </c>
      <c r="Q6" s="114"/>
      <c r="R6" s="113" t="s">
        <v>16</v>
      </c>
      <c r="S6" s="114"/>
      <c r="T6" s="113" t="s">
        <v>17</v>
      </c>
      <c r="U6" s="114"/>
      <c r="V6" s="113" t="s">
        <v>18</v>
      </c>
      <c r="W6" s="114"/>
      <c r="X6" s="113" t="s">
        <v>19</v>
      </c>
      <c r="Y6" s="90"/>
      <c r="Z6" s="102" t="s">
        <v>52</v>
      </c>
      <c r="AA6" s="103"/>
    </row>
    <row r="7" spans="1:27" s="17" customFormat="1" x14ac:dyDescent="0.25">
      <c r="A7" s="9" t="s">
        <v>42</v>
      </c>
      <c r="B7" s="10" t="s">
        <v>7</v>
      </c>
      <c r="C7" s="11" t="s">
        <v>8</v>
      </c>
      <c r="D7" s="12" t="s">
        <v>7</v>
      </c>
      <c r="E7" s="11" t="s">
        <v>8</v>
      </c>
      <c r="F7" s="10" t="s">
        <v>7</v>
      </c>
      <c r="G7" s="11" t="s">
        <v>8</v>
      </c>
      <c r="H7" s="10" t="s">
        <v>7</v>
      </c>
      <c r="I7" s="11" t="s">
        <v>8</v>
      </c>
      <c r="J7" s="10" t="s">
        <v>7</v>
      </c>
      <c r="K7" s="11" t="s">
        <v>8</v>
      </c>
      <c r="L7" s="10" t="s">
        <v>7</v>
      </c>
      <c r="M7" s="11" t="s">
        <v>8</v>
      </c>
      <c r="N7" s="12" t="s">
        <v>7</v>
      </c>
      <c r="O7" s="13" t="s">
        <v>8</v>
      </c>
      <c r="P7" s="12" t="s">
        <v>7</v>
      </c>
      <c r="Q7" s="13" t="s">
        <v>8</v>
      </c>
      <c r="R7" s="12" t="s">
        <v>7</v>
      </c>
      <c r="S7" s="13" t="s">
        <v>8</v>
      </c>
      <c r="T7" s="12" t="s">
        <v>7</v>
      </c>
      <c r="U7" s="13" t="s">
        <v>8</v>
      </c>
      <c r="V7" s="12" t="s">
        <v>7</v>
      </c>
      <c r="W7" s="13" t="s">
        <v>8</v>
      </c>
      <c r="X7" s="12" t="s">
        <v>7</v>
      </c>
      <c r="Y7" s="14" t="s">
        <v>8</v>
      </c>
      <c r="Z7" s="15" t="s">
        <v>7</v>
      </c>
      <c r="AA7" s="16" t="s">
        <v>8</v>
      </c>
    </row>
    <row r="8" spans="1:27" ht="18" customHeight="1" x14ac:dyDescent="0.25">
      <c r="A8" s="18" t="s">
        <v>10</v>
      </c>
      <c r="B8" s="3">
        <v>3392</v>
      </c>
      <c r="C8" s="19">
        <v>2877</v>
      </c>
      <c r="D8" s="3">
        <v>3392</v>
      </c>
      <c r="E8" s="19">
        <v>2902</v>
      </c>
      <c r="F8" s="3">
        <v>3392</v>
      </c>
      <c r="G8" s="19">
        <v>3192</v>
      </c>
      <c r="H8" s="3">
        <v>3392</v>
      </c>
      <c r="I8" s="19">
        <v>2890</v>
      </c>
      <c r="J8" s="3">
        <v>3392</v>
      </c>
      <c r="K8" s="19">
        <v>3834</v>
      </c>
      <c r="L8" s="3">
        <v>3392</v>
      </c>
      <c r="M8" s="19">
        <v>3722</v>
      </c>
      <c r="N8" s="3">
        <v>3392</v>
      </c>
      <c r="O8" s="19">
        <v>4253</v>
      </c>
      <c r="P8" s="3">
        <v>3392</v>
      </c>
      <c r="Q8" s="19">
        <v>3833</v>
      </c>
      <c r="R8" s="3">
        <v>3392</v>
      </c>
      <c r="S8" s="19">
        <v>3989</v>
      </c>
      <c r="T8" s="3">
        <v>3392</v>
      </c>
      <c r="U8" s="19">
        <v>4427</v>
      </c>
      <c r="V8" s="3">
        <v>3392</v>
      </c>
      <c r="W8" s="19">
        <v>5032</v>
      </c>
      <c r="X8" s="3">
        <v>3392</v>
      </c>
      <c r="Y8" s="20">
        <v>3764</v>
      </c>
      <c r="Z8" s="21">
        <f>B8+D8+F8+H8+J8+L8+N8+P8+R8+T8+V8+X8</f>
        <v>40704</v>
      </c>
      <c r="AA8" s="22">
        <f>C8+E8+G8+I8+K8+M8+O8+Q8+S8+U8+W8+Y8</f>
        <v>44715</v>
      </c>
    </row>
    <row r="9" spans="1:27" ht="18" customHeight="1" x14ac:dyDescent="0.25">
      <c r="A9" s="23" t="s">
        <v>22</v>
      </c>
      <c r="B9" s="24">
        <v>8108</v>
      </c>
      <c r="C9" s="25">
        <v>6740</v>
      </c>
      <c r="D9" s="24">
        <v>8108</v>
      </c>
      <c r="E9" s="25">
        <v>7132</v>
      </c>
      <c r="F9" s="24">
        <v>8108</v>
      </c>
      <c r="G9" s="25">
        <v>8482</v>
      </c>
      <c r="H9" s="24">
        <v>8108</v>
      </c>
      <c r="I9" s="25">
        <v>7104</v>
      </c>
      <c r="J9" s="24">
        <v>8108</v>
      </c>
      <c r="K9" s="25">
        <v>7958</v>
      </c>
      <c r="L9" s="24">
        <v>8108</v>
      </c>
      <c r="M9" s="25">
        <v>7188</v>
      </c>
      <c r="N9" s="24">
        <v>8108</v>
      </c>
      <c r="O9" s="25">
        <v>7334</v>
      </c>
      <c r="P9" s="24">
        <v>8108</v>
      </c>
      <c r="Q9" s="25">
        <v>8808</v>
      </c>
      <c r="R9" s="24">
        <v>8108</v>
      </c>
      <c r="S9" s="25">
        <v>7458</v>
      </c>
      <c r="T9" s="24">
        <v>8108</v>
      </c>
      <c r="U9" s="25">
        <v>7871</v>
      </c>
      <c r="V9" s="24">
        <v>8108</v>
      </c>
      <c r="W9" s="25">
        <v>7409</v>
      </c>
      <c r="X9" s="24">
        <v>8108</v>
      </c>
      <c r="Y9" s="26">
        <v>6101</v>
      </c>
      <c r="Z9" s="21">
        <f>B9+D9+F9+H9+J9+L9+N9+P9+R9+T9+V9+X9</f>
        <v>97296</v>
      </c>
      <c r="AA9" s="22">
        <f>C9+E9+G9+I9+K9+M9+O9+Q9+S9+U9+W9+Y9</f>
        <v>89585</v>
      </c>
    </row>
    <row r="10" spans="1:27" ht="18" customHeight="1" thickBot="1" x14ac:dyDescent="0.3">
      <c r="A10" s="27" t="s">
        <v>20</v>
      </c>
      <c r="B10" s="28">
        <f t="shared" ref="B10:J10" si="0">SUM(B8:B9)</f>
        <v>11500</v>
      </c>
      <c r="C10" s="29">
        <f t="shared" si="0"/>
        <v>9617</v>
      </c>
      <c r="D10" s="28">
        <f t="shared" si="0"/>
        <v>11500</v>
      </c>
      <c r="E10" s="29">
        <f>SUM(E8:E9)</f>
        <v>10034</v>
      </c>
      <c r="F10" s="28">
        <f t="shared" si="0"/>
        <v>11500</v>
      </c>
      <c r="G10" s="29">
        <f t="shared" si="0"/>
        <v>11674</v>
      </c>
      <c r="H10" s="28">
        <f t="shared" si="0"/>
        <v>11500</v>
      </c>
      <c r="I10" s="29">
        <f>SUM(I8:I9)</f>
        <v>9994</v>
      </c>
      <c r="J10" s="28">
        <f t="shared" si="0"/>
        <v>11500</v>
      </c>
      <c r="K10" s="29">
        <f>SUM(K8:K9)</f>
        <v>11792</v>
      </c>
      <c r="L10" s="28">
        <f t="shared" ref="L10:Y10" si="1">SUM(L8:L9)</f>
        <v>11500</v>
      </c>
      <c r="M10" s="29">
        <f t="shared" si="1"/>
        <v>10910</v>
      </c>
      <c r="N10" s="28">
        <f t="shared" si="1"/>
        <v>11500</v>
      </c>
      <c r="O10" s="30">
        <f t="shared" si="1"/>
        <v>11587</v>
      </c>
      <c r="P10" s="28">
        <f t="shared" si="1"/>
        <v>11500</v>
      </c>
      <c r="Q10" s="30">
        <f t="shared" si="1"/>
        <v>12641</v>
      </c>
      <c r="R10" s="28">
        <f t="shared" si="1"/>
        <v>11500</v>
      </c>
      <c r="S10" s="30">
        <f t="shared" si="1"/>
        <v>11447</v>
      </c>
      <c r="T10" s="28">
        <f t="shared" si="1"/>
        <v>11500</v>
      </c>
      <c r="U10" s="30">
        <f t="shared" si="1"/>
        <v>12298</v>
      </c>
      <c r="V10" s="28">
        <f t="shared" si="1"/>
        <v>11500</v>
      </c>
      <c r="W10" s="30">
        <f>SUM(W8:W9)</f>
        <v>12441</v>
      </c>
      <c r="X10" s="28">
        <f t="shared" si="1"/>
        <v>11500</v>
      </c>
      <c r="Y10" s="31">
        <f t="shared" si="1"/>
        <v>9865</v>
      </c>
      <c r="Z10" s="32">
        <f>SUM(Z8:Z9)</f>
        <v>138000</v>
      </c>
      <c r="AA10" s="33">
        <f>SUM(AA8:AA9)</f>
        <v>134300</v>
      </c>
    </row>
    <row r="11" spans="1:27" ht="18" customHeight="1" thickBot="1" x14ac:dyDescent="0.3">
      <c r="A11" s="34"/>
    </row>
    <row r="12" spans="1:27" ht="18" customHeight="1" thickBot="1" x14ac:dyDescent="0.3">
      <c r="B12" s="112" t="s">
        <v>1</v>
      </c>
      <c r="C12" s="111"/>
      <c r="D12" s="110" t="s">
        <v>2</v>
      </c>
      <c r="E12" s="111"/>
      <c r="F12" s="110" t="s">
        <v>3</v>
      </c>
      <c r="G12" s="111"/>
      <c r="H12" s="110" t="s">
        <v>4</v>
      </c>
      <c r="I12" s="111"/>
      <c r="J12" s="110" t="s">
        <v>5</v>
      </c>
      <c r="K12" s="111"/>
      <c r="L12" s="110" t="s">
        <v>6</v>
      </c>
      <c r="M12" s="111"/>
      <c r="N12" s="110" t="s">
        <v>14</v>
      </c>
      <c r="O12" s="111"/>
      <c r="P12" s="110" t="s">
        <v>15</v>
      </c>
      <c r="Q12" s="111"/>
      <c r="R12" s="92" t="s">
        <v>16</v>
      </c>
      <c r="S12" s="91"/>
      <c r="T12" s="92" t="s">
        <v>17</v>
      </c>
      <c r="U12" s="91"/>
      <c r="V12" s="92" t="s">
        <v>18</v>
      </c>
      <c r="W12" s="91"/>
      <c r="X12" s="92" t="s">
        <v>19</v>
      </c>
      <c r="Y12" s="90"/>
      <c r="Z12" s="113" t="s">
        <v>52</v>
      </c>
      <c r="AA12" s="114"/>
    </row>
    <row r="13" spans="1:27" ht="18" customHeight="1" x14ac:dyDescent="0.25">
      <c r="A13" s="35" t="s">
        <v>11</v>
      </c>
      <c r="B13" s="12" t="s">
        <v>7</v>
      </c>
      <c r="C13" s="36" t="s">
        <v>9</v>
      </c>
      <c r="D13" s="12" t="s">
        <v>7</v>
      </c>
      <c r="E13" s="36" t="s">
        <v>9</v>
      </c>
      <c r="F13" s="12" t="s">
        <v>7</v>
      </c>
      <c r="G13" s="36" t="s">
        <v>9</v>
      </c>
      <c r="H13" s="12" t="s">
        <v>7</v>
      </c>
      <c r="I13" s="36" t="s">
        <v>9</v>
      </c>
      <c r="J13" s="12" t="s">
        <v>7</v>
      </c>
      <c r="K13" s="36" t="s">
        <v>9</v>
      </c>
      <c r="L13" s="12" t="s">
        <v>7</v>
      </c>
      <c r="M13" s="36" t="s">
        <v>9</v>
      </c>
      <c r="N13" s="12" t="s">
        <v>7</v>
      </c>
      <c r="O13" s="36" t="s">
        <v>9</v>
      </c>
      <c r="P13" s="12" t="s">
        <v>7</v>
      </c>
      <c r="Q13" s="36" t="s">
        <v>9</v>
      </c>
      <c r="R13" s="37" t="s">
        <v>7</v>
      </c>
      <c r="S13" s="38" t="s">
        <v>9</v>
      </c>
      <c r="T13" s="37" t="s">
        <v>7</v>
      </c>
      <c r="U13" s="38" t="s">
        <v>9</v>
      </c>
      <c r="V13" s="37" t="s">
        <v>7</v>
      </c>
      <c r="W13" s="38" t="s">
        <v>9</v>
      </c>
      <c r="X13" s="37" t="s">
        <v>7</v>
      </c>
      <c r="Y13" s="39" t="s">
        <v>9</v>
      </c>
      <c r="Z13" s="40" t="s">
        <v>7</v>
      </c>
      <c r="AA13" s="41" t="s">
        <v>9</v>
      </c>
    </row>
    <row r="14" spans="1:27" ht="18" customHeight="1" x14ac:dyDescent="0.25">
      <c r="A14" s="42" t="s">
        <v>23</v>
      </c>
      <c r="B14" s="43">
        <v>700</v>
      </c>
      <c r="C14" s="44">
        <v>561</v>
      </c>
      <c r="D14" s="43">
        <v>700</v>
      </c>
      <c r="E14" s="44">
        <v>661</v>
      </c>
      <c r="F14" s="43">
        <v>700</v>
      </c>
      <c r="G14" s="44">
        <v>717</v>
      </c>
      <c r="H14" s="43">
        <v>700</v>
      </c>
      <c r="I14" s="44">
        <v>579</v>
      </c>
      <c r="J14" s="43">
        <v>700</v>
      </c>
      <c r="K14" s="44">
        <v>842</v>
      </c>
      <c r="L14" s="43">
        <v>700</v>
      </c>
      <c r="M14" s="44">
        <v>762</v>
      </c>
      <c r="N14" s="43">
        <v>700</v>
      </c>
      <c r="O14" s="44">
        <v>806</v>
      </c>
      <c r="P14" s="43">
        <v>700</v>
      </c>
      <c r="Q14" s="44">
        <v>857</v>
      </c>
      <c r="R14" s="43">
        <v>700</v>
      </c>
      <c r="S14" s="45">
        <v>777</v>
      </c>
      <c r="T14" s="43">
        <v>700</v>
      </c>
      <c r="U14" s="45">
        <v>732</v>
      </c>
      <c r="V14" s="43">
        <v>700</v>
      </c>
      <c r="W14" s="45">
        <v>651</v>
      </c>
      <c r="X14" s="43">
        <v>700</v>
      </c>
      <c r="Y14" s="46">
        <v>731</v>
      </c>
      <c r="Z14" s="21">
        <f>B14+D14+F14+H14+J14+L14+N14+P14+R14+T14+V14+X14</f>
        <v>8400</v>
      </c>
      <c r="AA14" s="22">
        <f>C14+E14+G14+I14+K14+M14+O14+Q14+S14+U14+W14+Y14</f>
        <v>8676</v>
      </c>
    </row>
    <row r="15" spans="1:27" ht="18" customHeight="1" thickBot="1" x14ac:dyDescent="0.3">
      <c r="A15" s="27" t="s">
        <v>20</v>
      </c>
      <c r="B15" s="47">
        <f t="shared" ref="B15:Z15" si="2">SUM(B14:B14)</f>
        <v>700</v>
      </c>
      <c r="C15" s="48">
        <f t="shared" si="2"/>
        <v>561</v>
      </c>
      <c r="D15" s="47">
        <f t="shared" si="2"/>
        <v>700</v>
      </c>
      <c r="E15" s="48">
        <f t="shared" si="2"/>
        <v>661</v>
      </c>
      <c r="F15" s="47">
        <f t="shared" si="2"/>
        <v>700</v>
      </c>
      <c r="G15" s="48">
        <f t="shared" si="2"/>
        <v>717</v>
      </c>
      <c r="H15" s="47">
        <f t="shared" si="2"/>
        <v>700</v>
      </c>
      <c r="I15" s="48">
        <f t="shared" si="2"/>
        <v>579</v>
      </c>
      <c r="J15" s="47">
        <f t="shared" si="2"/>
        <v>700</v>
      </c>
      <c r="K15" s="48">
        <f t="shared" si="2"/>
        <v>842</v>
      </c>
      <c r="L15" s="47">
        <f t="shared" si="2"/>
        <v>700</v>
      </c>
      <c r="M15" s="48">
        <f t="shared" si="2"/>
        <v>762</v>
      </c>
      <c r="N15" s="47">
        <f t="shared" si="2"/>
        <v>700</v>
      </c>
      <c r="O15" s="48">
        <f t="shared" si="2"/>
        <v>806</v>
      </c>
      <c r="P15" s="47">
        <f t="shared" si="2"/>
        <v>700</v>
      </c>
      <c r="Q15" s="48">
        <f t="shared" si="2"/>
        <v>857</v>
      </c>
      <c r="R15" s="28">
        <f t="shared" si="2"/>
        <v>700</v>
      </c>
      <c r="S15" s="30">
        <f t="shared" si="2"/>
        <v>777</v>
      </c>
      <c r="T15" s="28">
        <f t="shared" si="2"/>
        <v>700</v>
      </c>
      <c r="U15" s="30">
        <f t="shared" si="2"/>
        <v>732</v>
      </c>
      <c r="V15" s="28">
        <f t="shared" si="2"/>
        <v>700</v>
      </c>
      <c r="W15" s="30">
        <f>SUM(W14:W14)</f>
        <v>651</v>
      </c>
      <c r="X15" s="28">
        <f t="shared" si="2"/>
        <v>700</v>
      </c>
      <c r="Y15" s="31">
        <f t="shared" si="2"/>
        <v>731</v>
      </c>
      <c r="Z15" s="49">
        <f t="shared" si="2"/>
        <v>8400</v>
      </c>
      <c r="AA15" s="50">
        <f>SUM(AA14:AA14)</f>
        <v>8676</v>
      </c>
    </row>
    <row r="16" spans="1:27" ht="18" customHeight="1" thickBot="1" x14ac:dyDescent="0.3">
      <c r="A16" s="34"/>
      <c r="B16" s="7"/>
      <c r="C16" s="7"/>
      <c r="D16" s="51"/>
      <c r="E16" s="52"/>
      <c r="G16" s="7"/>
      <c r="H16" s="51"/>
      <c r="I16" s="52"/>
      <c r="K16" s="7"/>
      <c r="L16" s="51"/>
      <c r="M16" s="52"/>
      <c r="N16" s="4"/>
      <c r="P16" s="4"/>
      <c r="Q16" s="4"/>
      <c r="R16" s="4"/>
      <c r="T16" s="4"/>
      <c r="U16" s="4"/>
      <c r="V16" s="4"/>
      <c r="X16" s="4"/>
      <c r="Y16" s="4"/>
      <c r="Z16" s="4"/>
    </row>
    <row r="17" spans="1:27" ht="18" customHeight="1" thickBot="1" x14ac:dyDescent="0.3">
      <c r="B17" s="112" t="s">
        <v>1</v>
      </c>
      <c r="C17" s="111"/>
      <c r="D17" s="110" t="s">
        <v>2</v>
      </c>
      <c r="E17" s="111"/>
      <c r="F17" s="110" t="s">
        <v>3</v>
      </c>
      <c r="G17" s="111"/>
      <c r="H17" s="110" t="s">
        <v>4</v>
      </c>
      <c r="I17" s="111"/>
      <c r="J17" s="110" t="s">
        <v>5</v>
      </c>
      <c r="K17" s="111"/>
      <c r="L17" s="110" t="s">
        <v>6</v>
      </c>
      <c r="M17" s="111"/>
      <c r="N17" s="110" t="s">
        <v>14</v>
      </c>
      <c r="O17" s="111"/>
      <c r="P17" s="110" t="s">
        <v>15</v>
      </c>
      <c r="Q17" s="111"/>
      <c r="R17" s="92" t="s">
        <v>16</v>
      </c>
      <c r="S17" s="91"/>
      <c r="T17" s="92" t="s">
        <v>17</v>
      </c>
      <c r="U17" s="91"/>
      <c r="V17" s="92" t="s">
        <v>18</v>
      </c>
      <c r="W17" s="91"/>
      <c r="X17" s="92" t="s">
        <v>19</v>
      </c>
      <c r="Y17" s="90"/>
      <c r="Z17" s="113" t="s">
        <v>52</v>
      </c>
      <c r="AA17" s="114"/>
    </row>
    <row r="18" spans="1:27" ht="18" customHeight="1" x14ac:dyDescent="0.25">
      <c r="A18" s="35" t="s">
        <v>12</v>
      </c>
      <c r="B18" s="53" t="s">
        <v>7</v>
      </c>
      <c r="C18" s="54" t="s">
        <v>9</v>
      </c>
      <c r="D18" s="53" t="s">
        <v>7</v>
      </c>
      <c r="E18" s="54" t="s">
        <v>9</v>
      </c>
      <c r="F18" s="53" t="s">
        <v>7</v>
      </c>
      <c r="G18" s="54" t="s">
        <v>9</v>
      </c>
      <c r="H18" s="53" t="s">
        <v>7</v>
      </c>
      <c r="I18" s="54" t="s">
        <v>9</v>
      </c>
      <c r="J18" s="53" t="s">
        <v>7</v>
      </c>
      <c r="K18" s="54" t="s">
        <v>9</v>
      </c>
      <c r="L18" s="55" t="s">
        <v>7</v>
      </c>
      <c r="M18" s="54" t="s">
        <v>9</v>
      </c>
      <c r="N18" s="56" t="s">
        <v>7</v>
      </c>
      <c r="O18" s="57" t="s">
        <v>9</v>
      </c>
      <c r="P18" s="58" t="s">
        <v>7</v>
      </c>
      <c r="Q18" s="54" t="s">
        <v>9</v>
      </c>
      <c r="R18" s="53" t="s">
        <v>7</v>
      </c>
      <c r="S18" s="54" t="s">
        <v>9</v>
      </c>
      <c r="T18" s="53" t="s">
        <v>7</v>
      </c>
      <c r="U18" s="54" t="s">
        <v>9</v>
      </c>
      <c r="V18" s="53" t="s">
        <v>7</v>
      </c>
      <c r="W18" s="54" t="s">
        <v>9</v>
      </c>
      <c r="X18" s="53" t="s">
        <v>7</v>
      </c>
      <c r="Y18" s="59" t="s">
        <v>9</v>
      </c>
      <c r="Z18" s="55" t="s">
        <v>7</v>
      </c>
      <c r="AA18" s="60" t="s">
        <v>9</v>
      </c>
    </row>
    <row r="19" spans="1:27" ht="18" customHeight="1" x14ac:dyDescent="0.25">
      <c r="A19" s="18" t="s">
        <v>13</v>
      </c>
      <c r="B19" s="3">
        <v>200</v>
      </c>
      <c r="C19" s="61">
        <v>183</v>
      </c>
      <c r="D19" s="3">
        <v>200</v>
      </c>
      <c r="E19" s="61">
        <v>205</v>
      </c>
      <c r="F19" s="3">
        <v>200</v>
      </c>
      <c r="G19" s="61">
        <v>188</v>
      </c>
      <c r="H19" s="3">
        <v>200</v>
      </c>
      <c r="I19" s="61">
        <f>165+2</f>
        <v>167</v>
      </c>
      <c r="J19" s="3">
        <v>200</v>
      </c>
      <c r="K19" s="61">
        <v>163</v>
      </c>
      <c r="L19" s="62">
        <v>200</v>
      </c>
      <c r="M19" s="61">
        <v>162</v>
      </c>
      <c r="N19" s="21">
        <v>200</v>
      </c>
      <c r="O19" s="63">
        <v>198</v>
      </c>
      <c r="P19" s="19">
        <v>200</v>
      </c>
      <c r="Q19" s="61">
        <v>161</v>
      </c>
      <c r="R19" s="3">
        <v>200</v>
      </c>
      <c r="S19" s="61">
        <v>241</v>
      </c>
      <c r="T19" s="3">
        <v>200</v>
      </c>
      <c r="U19" s="61">
        <v>178</v>
      </c>
      <c r="V19" s="3">
        <v>200</v>
      </c>
      <c r="W19" s="61">
        <v>207</v>
      </c>
      <c r="X19" s="3">
        <v>200</v>
      </c>
      <c r="Y19" s="64">
        <v>122</v>
      </c>
      <c r="Z19" s="62">
        <f>B19+D19+F19+H19+J19+L19+N19+P19+R19+T19+V19+X19</f>
        <v>2400</v>
      </c>
      <c r="AA19" s="22">
        <f>C19+E19+G19+I19+K19+M19+O19+Q19+S19+U19+W19+Y19</f>
        <v>2175</v>
      </c>
    </row>
    <row r="20" spans="1:27" ht="18" customHeight="1" thickBot="1" x14ac:dyDescent="0.3">
      <c r="A20" s="27" t="s">
        <v>20</v>
      </c>
      <c r="B20" s="28">
        <f t="shared" ref="B20:AA20" si="3">SUM(B19:B19)</f>
        <v>200</v>
      </c>
      <c r="C20" s="30">
        <f t="shared" si="3"/>
        <v>183</v>
      </c>
      <c r="D20" s="28">
        <f t="shared" si="3"/>
        <v>200</v>
      </c>
      <c r="E20" s="30">
        <f t="shared" si="3"/>
        <v>205</v>
      </c>
      <c r="F20" s="28">
        <f t="shared" si="3"/>
        <v>200</v>
      </c>
      <c r="G20" s="30">
        <f t="shared" si="3"/>
        <v>188</v>
      </c>
      <c r="H20" s="28">
        <f t="shared" si="3"/>
        <v>200</v>
      </c>
      <c r="I20" s="30">
        <f t="shared" si="3"/>
        <v>167</v>
      </c>
      <c r="J20" s="28">
        <f t="shared" si="3"/>
        <v>200</v>
      </c>
      <c r="K20" s="30">
        <f t="shared" si="3"/>
        <v>163</v>
      </c>
      <c r="L20" s="49">
        <f t="shared" si="3"/>
        <v>200</v>
      </c>
      <c r="M20" s="65">
        <f t="shared" si="3"/>
        <v>162</v>
      </c>
      <c r="N20" s="28">
        <f t="shared" si="3"/>
        <v>200</v>
      </c>
      <c r="O20" s="30">
        <f t="shared" si="3"/>
        <v>198</v>
      </c>
      <c r="P20" s="28">
        <f t="shared" si="3"/>
        <v>200</v>
      </c>
      <c r="Q20" s="30">
        <f t="shared" si="3"/>
        <v>161</v>
      </c>
      <c r="R20" s="28">
        <f t="shared" si="3"/>
        <v>200</v>
      </c>
      <c r="S20" s="30">
        <f t="shared" si="3"/>
        <v>241</v>
      </c>
      <c r="T20" s="28">
        <f t="shared" si="3"/>
        <v>200</v>
      </c>
      <c r="U20" s="30">
        <f t="shared" si="3"/>
        <v>178</v>
      </c>
      <c r="V20" s="28">
        <f t="shared" si="3"/>
        <v>200</v>
      </c>
      <c r="W20" s="30">
        <f t="shared" si="3"/>
        <v>207</v>
      </c>
      <c r="X20" s="28">
        <f t="shared" si="3"/>
        <v>200</v>
      </c>
      <c r="Y20" s="31">
        <f t="shared" si="3"/>
        <v>122</v>
      </c>
      <c r="Z20" s="49">
        <f>SUM(Z19:Z19)</f>
        <v>2400</v>
      </c>
      <c r="AA20" s="50">
        <f t="shared" si="3"/>
        <v>2175</v>
      </c>
    </row>
    <row r="21" spans="1:27" ht="18" customHeight="1" thickBot="1" x14ac:dyDescent="0.3">
      <c r="A21" s="115" t="s">
        <v>41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</row>
    <row r="22" spans="1:27" ht="18" customHeight="1" thickBot="1" x14ac:dyDescent="0.3">
      <c r="B22" s="112" t="s">
        <v>1</v>
      </c>
      <c r="C22" s="111"/>
      <c r="D22" s="110" t="s">
        <v>2</v>
      </c>
      <c r="E22" s="111"/>
      <c r="F22" s="110" t="s">
        <v>3</v>
      </c>
      <c r="G22" s="111"/>
      <c r="H22" s="110" t="s">
        <v>4</v>
      </c>
      <c r="I22" s="111"/>
      <c r="J22" s="110" t="s">
        <v>5</v>
      </c>
      <c r="K22" s="111"/>
      <c r="L22" s="110" t="s">
        <v>6</v>
      </c>
      <c r="M22" s="111"/>
      <c r="N22" s="110" t="s">
        <v>14</v>
      </c>
      <c r="O22" s="111"/>
      <c r="P22" s="110" t="s">
        <v>15</v>
      </c>
      <c r="Q22" s="111"/>
      <c r="R22" s="92" t="s">
        <v>16</v>
      </c>
      <c r="S22" s="91"/>
      <c r="T22" s="92" t="s">
        <v>17</v>
      </c>
      <c r="U22" s="91"/>
      <c r="V22" s="92" t="s">
        <v>18</v>
      </c>
      <c r="W22" s="91"/>
      <c r="X22" s="92" t="s">
        <v>19</v>
      </c>
      <c r="Y22" s="90"/>
      <c r="Z22" s="108" t="s">
        <v>52</v>
      </c>
      <c r="AA22" s="109"/>
    </row>
    <row r="23" spans="1:27" ht="18" customHeight="1" x14ac:dyDescent="0.25">
      <c r="A23" s="35" t="s">
        <v>40</v>
      </c>
      <c r="B23" s="53" t="s">
        <v>7</v>
      </c>
      <c r="C23" s="54" t="s">
        <v>9</v>
      </c>
      <c r="D23" s="53" t="s">
        <v>7</v>
      </c>
      <c r="E23" s="54" t="s">
        <v>9</v>
      </c>
      <c r="F23" s="53" t="s">
        <v>7</v>
      </c>
      <c r="G23" s="54" t="s">
        <v>9</v>
      </c>
      <c r="H23" s="53" t="s">
        <v>7</v>
      </c>
      <c r="I23" s="54" t="s">
        <v>9</v>
      </c>
      <c r="J23" s="53" t="s">
        <v>7</v>
      </c>
      <c r="K23" s="54" t="s">
        <v>9</v>
      </c>
      <c r="L23" s="53" t="s">
        <v>7</v>
      </c>
      <c r="M23" s="54" t="s">
        <v>9</v>
      </c>
      <c r="N23" s="53" t="s">
        <v>7</v>
      </c>
      <c r="O23" s="54" t="s">
        <v>9</v>
      </c>
      <c r="P23" s="53" t="s">
        <v>7</v>
      </c>
      <c r="Q23" s="54" t="s">
        <v>9</v>
      </c>
      <c r="R23" s="53" t="s">
        <v>7</v>
      </c>
      <c r="S23" s="54" t="s">
        <v>9</v>
      </c>
      <c r="T23" s="53" t="s">
        <v>7</v>
      </c>
      <c r="U23" s="54" t="s">
        <v>9</v>
      </c>
      <c r="V23" s="53" t="s">
        <v>7</v>
      </c>
      <c r="W23" s="54" t="s">
        <v>9</v>
      </c>
      <c r="X23" s="53" t="s">
        <v>7</v>
      </c>
      <c r="Y23" s="59" t="s">
        <v>9</v>
      </c>
      <c r="Z23" s="66" t="s">
        <v>7</v>
      </c>
      <c r="AA23" s="67" t="s">
        <v>9</v>
      </c>
    </row>
    <row r="24" spans="1:27" s="75" customFormat="1" ht="18" customHeight="1" x14ac:dyDescent="0.25">
      <c r="A24" s="68" t="s">
        <v>24</v>
      </c>
      <c r="B24" s="69">
        <v>1</v>
      </c>
      <c r="C24" s="70">
        <v>1</v>
      </c>
      <c r="D24" s="3">
        <v>1</v>
      </c>
      <c r="E24" s="71">
        <v>1</v>
      </c>
      <c r="F24" s="69">
        <v>1</v>
      </c>
      <c r="G24" s="71">
        <v>3</v>
      </c>
      <c r="H24" s="69">
        <v>2</v>
      </c>
      <c r="I24" s="71">
        <v>2</v>
      </c>
      <c r="J24" s="69">
        <v>2</v>
      </c>
      <c r="K24" s="71">
        <v>2</v>
      </c>
      <c r="L24" s="3">
        <v>1</v>
      </c>
      <c r="M24" s="71">
        <v>2</v>
      </c>
      <c r="N24" s="69">
        <v>0</v>
      </c>
      <c r="O24" s="71">
        <v>0</v>
      </c>
      <c r="P24" s="69">
        <v>2</v>
      </c>
      <c r="Q24" s="71">
        <v>2</v>
      </c>
      <c r="R24" s="69">
        <v>3</v>
      </c>
      <c r="S24" s="71">
        <v>3</v>
      </c>
      <c r="T24" s="69">
        <v>2</v>
      </c>
      <c r="U24" s="71">
        <v>2</v>
      </c>
      <c r="V24" s="69">
        <v>4</v>
      </c>
      <c r="W24" s="71">
        <v>4</v>
      </c>
      <c r="X24" s="69">
        <v>2</v>
      </c>
      <c r="Y24" s="72">
        <v>2</v>
      </c>
      <c r="Z24" s="73">
        <f>B24+D24+F24+H24+J24+L24+N24+P24+R24+T24+V24+X24</f>
        <v>21</v>
      </c>
      <c r="AA24" s="74">
        <f t="shared" ref="AA24:AA46" si="4">C24+E24+G24+I24+K24+M24+O24+Q24+S24+U24+W24+Y24</f>
        <v>24</v>
      </c>
    </row>
    <row r="25" spans="1:27" s="75" customFormat="1" ht="18" customHeight="1" x14ac:dyDescent="0.25">
      <c r="A25" s="68" t="s">
        <v>25</v>
      </c>
      <c r="B25" s="69">
        <v>1</v>
      </c>
      <c r="C25" s="71">
        <v>1</v>
      </c>
      <c r="D25" s="3">
        <v>1</v>
      </c>
      <c r="E25" s="71">
        <v>1</v>
      </c>
      <c r="F25" s="69">
        <v>1</v>
      </c>
      <c r="G25" s="71">
        <v>2</v>
      </c>
      <c r="H25" s="69">
        <v>0</v>
      </c>
      <c r="I25" s="71">
        <v>0</v>
      </c>
      <c r="J25" s="69">
        <v>1</v>
      </c>
      <c r="K25" s="71">
        <v>1</v>
      </c>
      <c r="L25" s="3">
        <v>1</v>
      </c>
      <c r="M25" s="71">
        <v>1</v>
      </c>
      <c r="N25" s="69">
        <v>0</v>
      </c>
      <c r="O25" s="71">
        <v>0</v>
      </c>
      <c r="P25" s="69">
        <v>1</v>
      </c>
      <c r="Q25" s="71">
        <v>1</v>
      </c>
      <c r="R25" s="69">
        <v>0</v>
      </c>
      <c r="S25" s="71">
        <v>0</v>
      </c>
      <c r="T25" s="69">
        <v>1</v>
      </c>
      <c r="U25" s="71">
        <v>1</v>
      </c>
      <c r="V25" s="69">
        <v>0</v>
      </c>
      <c r="W25" s="71">
        <v>0</v>
      </c>
      <c r="X25" s="69">
        <v>1</v>
      </c>
      <c r="Y25" s="72">
        <v>1</v>
      </c>
      <c r="Z25" s="73">
        <f t="shared" ref="Z25:Z46" si="5">B25+D25+F25+H25+J25+L25+N25+P25+R25+T25+V25+X25</f>
        <v>8</v>
      </c>
      <c r="AA25" s="74">
        <f t="shared" si="4"/>
        <v>9</v>
      </c>
    </row>
    <row r="26" spans="1:27" s="75" customFormat="1" ht="18" customHeight="1" x14ac:dyDescent="0.25">
      <c r="A26" s="68" t="s">
        <v>48</v>
      </c>
      <c r="B26" s="69">
        <v>1</v>
      </c>
      <c r="C26" s="71">
        <v>1</v>
      </c>
      <c r="D26" s="3">
        <v>1</v>
      </c>
      <c r="E26" s="71">
        <v>1</v>
      </c>
      <c r="F26" s="69">
        <v>2</v>
      </c>
      <c r="G26" s="71">
        <v>0</v>
      </c>
      <c r="H26" s="69">
        <v>1</v>
      </c>
      <c r="I26" s="71">
        <v>1</v>
      </c>
      <c r="J26" s="69">
        <v>0</v>
      </c>
      <c r="K26" s="71">
        <v>0</v>
      </c>
      <c r="L26" s="3">
        <v>0</v>
      </c>
      <c r="M26" s="71">
        <v>0</v>
      </c>
      <c r="N26" s="69">
        <v>0</v>
      </c>
      <c r="O26" s="71">
        <v>0</v>
      </c>
      <c r="P26" s="69">
        <v>0</v>
      </c>
      <c r="Q26" s="71">
        <v>0</v>
      </c>
      <c r="R26" s="69">
        <v>0</v>
      </c>
      <c r="S26" s="71">
        <v>0</v>
      </c>
      <c r="T26" s="69">
        <v>0</v>
      </c>
      <c r="U26" s="71">
        <v>0</v>
      </c>
      <c r="V26" s="69">
        <v>0</v>
      </c>
      <c r="W26" s="71">
        <v>0</v>
      </c>
      <c r="X26" s="69">
        <v>1</v>
      </c>
      <c r="Y26" s="72">
        <v>1</v>
      </c>
      <c r="Z26" s="73">
        <f t="shared" si="5"/>
        <v>6</v>
      </c>
      <c r="AA26" s="74">
        <f t="shared" si="4"/>
        <v>4</v>
      </c>
    </row>
    <row r="27" spans="1:27" s="75" customFormat="1" ht="18" customHeight="1" x14ac:dyDescent="0.25">
      <c r="A27" s="68" t="s">
        <v>26</v>
      </c>
      <c r="B27" s="69">
        <v>20</v>
      </c>
      <c r="C27" s="71">
        <v>17</v>
      </c>
      <c r="D27" s="3">
        <v>21</v>
      </c>
      <c r="E27" s="71">
        <v>21</v>
      </c>
      <c r="F27" s="69">
        <v>20</v>
      </c>
      <c r="G27" s="71">
        <v>24</v>
      </c>
      <c r="H27" s="69">
        <v>20</v>
      </c>
      <c r="I27" s="71">
        <v>18</v>
      </c>
      <c r="J27" s="69">
        <v>20</v>
      </c>
      <c r="K27" s="71">
        <v>20</v>
      </c>
      <c r="L27" s="3">
        <v>15</v>
      </c>
      <c r="M27" s="71">
        <v>18</v>
      </c>
      <c r="N27" s="69">
        <v>20</v>
      </c>
      <c r="O27" s="71">
        <v>22</v>
      </c>
      <c r="P27" s="69">
        <v>21</v>
      </c>
      <c r="Q27" s="71">
        <v>21</v>
      </c>
      <c r="R27" s="69">
        <v>22</v>
      </c>
      <c r="S27" s="71">
        <v>22</v>
      </c>
      <c r="T27" s="69">
        <v>24</v>
      </c>
      <c r="U27" s="71">
        <v>24</v>
      </c>
      <c r="V27" s="69">
        <v>13</v>
      </c>
      <c r="W27" s="71">
        <v>13</v>
      </c>
      <c r="X27" s="69">
        <v>41</v>
      </c>
      <c r="Y27" s="72">
        <v>41</v>
      </c>
      <c r="Z27" s="73">
        <f t="shared" si="5"/>
        <v>257</v>
      </c>
      <c r="AA27" s="74">
        <f t="shared" si="4"/>
        <v>261</v>
      </c>
    </row>
    <row r="28" spans="1:27" s="75" customFormat="1" ht="18" customHeight="1" x14ac:dyDescent="0.25">
      <c r="A28" s="68" t="s">
        <v>27</v>
      </c>
      <c r="B28" s="69">
        <v>8</v>
      </c>
      <c r="C28" s="71">
        <v>12</v>
      </c>
      <c r="D28" s="3">
        <v>6</v>
      </c>
      <c r="E28" s="71">
        <v>6</v>
      </c>
      <c r="F28" s="69">
        <v>10</v>
      </c>
      <c r="G28" s="71">
        <v>14</v>
      </c>
      <c r="H28" s="69">
        <v>10</v>
      </c>
      <c r="I28" s="71">
        <v>7</v>
      </c>
      <c r="J28" s="69">
        <v>10</v>
      </c>
      <c r="K28" s="71">
        <v>11</v>
      </c>
      <c r="L28" s="3">
        <v>10</v>
      </c>
      <c r="M28" s="71">
        <v>12</v>
      </c>
      <c r="N28" s="69">
        <v>10</v>
      </c>
      <c r="O28" s="71">
        <v>16</v>
      </c>
      <c r="P28" s="69">
        <v>9</v>
      </c>
      <c r="Q28" s="71">
        <v>9</v>
      </c>
      <c r="R28" s="69">
        <v>11</v>
      </c>
      <c r="S28" s="71">
        <v>11</v>
      </c>
      <c r="T28" s="69">
        <v>16</v>
      </c>
      <c r="U28" s="71">
        <v>16</v>
      </c>
      <c r="V28" s="69">
        <v>8</v>
      </c>
      <c r="W28" s="71">
        <v>8</v>
      </c>
      <c r="X28" s="69">
        <v>5</v>
      </c>
      <c r="Y28" s="72">
        <v>5</v>
      </c>
      <c r="Z28" s="73">
        <f t="shared" si="5"/>
        <v>113</v>
      </c>
      <c r="AA28" s="74">
        <f t="shared" si="4"/>
        <v>127</v>
      </c>
    </row>
    <row r="29" spans="1:27" s="75" customFormat="1" ht="18" customHeight="1" x14ac:dyDescent="0.25">
      <c r="A29" s="68" t="s">
        <v>44</v>
      </c>
      <c r="B29" s="69">
        <v>15</v>
      </c>
      <c r="C29" s="71">
        <v>10</v>
      </c>
      <c r="D29" s="3">
        <v>18</v>
      </c>
      <c r="E29" s="71">
        <v>18</v>
      </c>
      <c r="F29" s="69">
        <v>15</v>
      </c>
      <c r="G29" s="71">
        <v>19</v>
      </c>
      <c r="H29" s="69">
        <v>25</v>
      </c>
      <c r="I29" s="71">
        <v>25</v>
      </c>
      <c r="J29" s="69">
        <v>15</v>
      </c>
      <c r="K29" s="71">
        <v>21</v>
      </c>
      <c r="L29" s="3">
        <v>15</v>
      </c>
      <c r="M29" s="71">
        <v>23</v>
      </c>
      <c r="N29" s="69">
        <v>19</v>
      </c>
      <c r="O29" s="71">
        <v>18</v>
      </c>
      <c r="P29" s="69">
        <v>28</v>
      </c>
      <c r="Q29" s="71">
        <v>28</v>
      </c>
      <c r="R29" s="69">
        <v>18</v>
      </c>
      <c r="S29" s="71">
        <v>18</v>
      </c>
      <c r="T29" s="69">
        <v>12</v>
      </c>
      <c r="U29" s="71">
        <v>12</v>
      </c>
      <c r="V29" s="69">
        <v>15</v>
      </c>
      <c r="W29" s="71">
        <v>15</v>
      </c>
      <c r="X29" s="69">
        <v>10</v>
      </c>
      <c r="Y29" s="72">
        <v>10</v>
      </c>
      <c r="Z29" s="73">
        <f t="shared" si="5"/>
        <v>205</v>
      </c>
      <c r="AA29" s="74">
        <f t="shared" si="4"/>
        <v>217</v>
      </c>
    </row>
    <row r="30" spans="1:27" s="75" customFormat="1" ht="18" customHeight="1" x14ac:dyDescent="0.25">
      <c r="A30" s="68" t="s">
        <v>28</v>
      </c>
      <c r="B30" s="69">
        <v>100</v>
      </c>
      <c r="C30" s="71">
        <v>103</v>
      </c>
      <c r="D30" s="3">
        <v>100</v>
      </c>
      <c r="E30" s="71">
        <v>110</v>
      </c>
      <c r="F30" s="69">
        <v>100</v>
      </c>
      <c r="G30" s="71">
        <v>132</v>
      </c>
      <c r="H30" s="69">
        <v>100</v>
      </c>
      <c r="I30" s="71">
        <v>111</v>
      </c>
      <c r="J30" s="69">
        <v>100</v>
      </c>
      <c r="K30" s="71">
        <v>97</v>
      </c>
      <c r="L30" s="3">
        <v>97</v>
      </c>
      <c r="M30" s="71">
        <v>97</v>
      </c>
      <c r="N30" s="69">
        <v>100</v>
      </c>
      <c r="O30" s="71">
        <v>105</v>
      </c>
      <c r="P30" s="69">
        <v>101</v>
      </c>
      <c r="Q30" s="71">
        <v>101</v>
      </c>
      <c r="R30" s="69">
        <v>281</v>
      </c>
      <c r="S30" s="71">
        <v>281</v>
      </c>
      <c r="T30" s="69">
        <v>110</v>
      </c>
      <c r="U30" s="71">
        <v>110</v>
      </c>
      <c r="V30" s="69">
        <v>117</v>
      </c>
      <c r="W30" s="71">
        <v>124</v>
      </c>
      <c r="X30" s="69">
        <v>129</v>
      </c>
      <c r="Y30" s="72">
        <v>129</v>
      </c>
      <c r="Z30" s="73">
        <f t="shared" si="5"/>
        <v>1435</v>
      </c>
      <c r="AA30" s="74">
        <f t="shared" si="4"/>
        <v>1500</v>
      </c>
    </row>
    <row r="31" spans="1:27" s="75" customFormat="1" ht="18" customHeight="1" x14ac:dyDescent="0.25">
      <c r="A31" s="68" t="s">
        <v>29</v>
      </c>
      <c r="B31" s="69">
        <v>199</v>
      </c>
      <c r="C31" s="71">
        <v>263</v>
      </c>
      <c r="D31" s="3">
        <v>233</v>
      </c>
      <c r="E31" s="71">
        <v>262</v>
      </c>
      <c r="F31" s="69">
        <v>175</v>
      </c>
      <c r="G31" s="71">
        <v>272</v>
      </c>
      <c r="H31" s="69">
        <v>201</v>
      </c>
      <c r="I31" s="71">
        <v>208</v>
      </c>
      <c r="J31" s="69">
        <v>246</v>
      </c>
      <c r="K31" s="71">
        <v>246</v>
      </c>
      <c r="L31" s="3">
        <v>199</v>
      </c>
      <c r="M31" s="71">
        <v>269</v>
      </c>
      <c r="N31" s="69">
        <v>285</v>
      </c>
      <c r="O31" s="71">
        <v>285</v>
      </c>
      <c r="P31" s="69">
        <v>283</v>
      </c>
      <c r="Q31" s="71">
        <v>283</v>
      </c>
      <c r="R31" s="69">
        <v>100</v>
      </c>
      <c r="S31" s="71">
        <v>103</v>
      </c>
      <c r="T31" s="69">
        <v>199</v>
      </c>
      <c r="U31" s="71">
        <v>199</v>
      </c>
      <c r="V31" s="69">
        <v>199</v>
      </c>
      <c r="W31" s="71">
        <v>199</v>
      </c>
      <c r="X31" s="69">
        <v>199</v>
      </c>
      <c r="Y31" s="72">
        <v>199</v>
      </c>
      <c r="Z31" s="73">
        <f t="shared" si="5"/>
        <v>2518</v>
      </c>
      <c r="AA31" s="74">
        <f t="shared" si="4"/>
        <v>2788</v>
      </c>
    </row>
    <row r="32" spans="1:27" s="75" customFormat="1" ht="18" customHeight="1" x14ac:dyDescent="0.25">
      <c r="A32" s="68" t="s">
        <v>30</v>
      </c>
      <c r="B32" s="69">
        <v>19</v>
      </c>
      <c r="C32" s="71">
        <v>19</v>
      </c>
      <c r="D32" s="3">
        <v>19</v>
      </c>
      <c r="E32" s="71">
        <v>24</v>
      </c>
      <c r="F32" s="69">
        <v>19</v>
      </c>
      <c r="G32" s="71">
        <v>27</v>
      </c>
      <c r="H32" s="69">
        <v>15</v>
      </c>
      <c r="I32" s="71">
        <v>14</v>
      </c>
      <c r="J32" s="69">
        <v>20</v>
      </c>
      <c r="K32" s="71">
        <v>11</v>
      </c>
      <c r="L32" s="3">
        <v>20</v>
      </c>
      <c r="M32" s="71">
        <v>22</v>
      </c>
      <c r="N32" s="69">
        <v>20</v>
      </c>
      <c r="O32" s="71">
        <v>23</v>
      </c>
      <c r="P32" s="69">
        <v>22</v>
      </c>
      <c r="Q32" s="71">
        <v>23</v>
      </c>
      <c r="R32" s="69">
        <v>25</v>
      </c>
      <c r="S32" s="71">
        <v>25</v>
      </c>
      <c r="T32" s="69">
        <v>16</v>
      </c>
      <c r="U32" s="71">
        <v>28</v>
      </c>
      <c r="V32" s="69">
        <v>14</v>
      </c>
      <c r="W32" s="71">
        <v>14</v>
      </c>
      <c r="X32" s="69">
        <v>13</v>
      </c>
      <c r="Y32" s="72">
        <v>13</v>
      </c>
      <c r="Z32" s="73">
        <f t="shared" si="5"/>
        <v>222</v>
      </c>
      <c r="AA32" s="74">
        <f t="shared" si="4"/>
        <v>243</v>
      </c>
    </row>
    <row r="33" spans="1:27" s="75" customFormat="1" ht="18" customHeight="1" x14ac:dyDescent="0.25">
      <c r="A33" s="68" t="s">
        <v>49</v>
      </c>
      <c r="B33" s="69">
        <v>0</v>
      </c>
      <c r="C33" s="71">
        <v>0</v>
      </c>
      <c r="D33" s="3">
        <v>47</v>
      </c>
      <c r="E33" s="71">
        <v>48</v>
      </c>
      <c r="F33" s="69">
        <v>50</v>
      </c>
      <c r="G33" s="71">
        <v>62</v>
      </c>
      <c r="H33" s="69">
        <v>50</v>
      </c>
      <c r="I33" s="71">
        <v>52</v>
      </c>
      <c r="J33" s="69">
        <v>50</v>
      </c>
      <c r="K33" s="71">
        <v>56</v>
      </c>
      <c r="L33" s="3">
        <v>44</v>
      </c>
      <c r="M33" s="71">
        <v>44</v>
      </c>
      <c r="N33" s="69">
        <v>24</v>
      </c>
      <c r="O33" s="71">
        <v>24</v>
      </c>
      <c r="P33" s="69">
        <v>38</v>
      </c>
      <c r="Q33" s="71">
        <v>38</v>
      </c>
      <c r="R33" s="69">
        <v>56</v>
      </c>
      <c r="S33" s="71">
        <v>57</v>
      </c>
      <c r="T33" s="69">
        <v>46</v>
      </c>
      <c r="U33" s="71">
        <v>46</v>
      </c>
      <c r="V33" s="69">
        <v>46</v>
      </c>
      <c r="W33" s="71">
        <v>46</v>
      </c>
      <c r="X33" s="69">
        <v>6</v>
      </c>
      <c r="Y33" s="72">
        <v>6</v>
      </c>
      <c r="Z33" s="73">
        <f t="shared" si="5"/>
        <v>457</v>
      </c>
      <c r="AA33" s="74">
        <f t="shared" si="4"/>
        <v>479</v>
      </c>
    </row>
    <row r="34" spans="1:27" s="75" customFormat="1" ht="18" customHeight="1" x14ac:dyDescent="0.25">
      <c r="A34" s="68" t="s">
        <v>31</v>
      </c>
      <c r="B34" s="69">
        <v>180</v>
      </c>
      <c r="C34" s="71">
        <v>163</v>
      </c>
      <c r="D34" s="3">
        <v>169</v>
      </c>
      <c r="E34" s="71">
        <v>169</v>
      </c>
      <c r="F34" s="69">
        <v>180</v>
      </c>
      <c r="G34" s="71">
        <v>229</v>
      </c>
      <c r="H34" s="69">
        <v>212</v>
      </c>
      <c r="I34" s="71">
        <v>162</v>
      </c>
      <c r="J34" s="69">
        <v>205</v>
      </c>
      <c r="K34" s="71">
        <v>205</v>
      </c>
      <c r="L34" s="3">
        <v>180</v>
      </c>
      <c r="M34" s="71">
        <v>181</v>
      </c>
      <c r="N34" s="69">
        <v>180</v>
      </c>
      <c r="O34" s="71">
        <v>174</v>
      </c>
      <c r="P34" s="69">
        <v>182</v>
      </c>
      <c r="Q34" s="71">
        <v>182</v>
      </c>
      <c r="R34" s="69">
        <v>167</v>
      </c>
      <c r="S34" s="71">
        <v>167</v>
      </c>
      <c r="T34" s="69">
        <v>176</v>
      </c>
      <c r="U34" s="71">
        <v>177</v>
      </c>
      <c r="V34" s="69">
        <v>190</v>
      </c>
      <c r="W34" s="71">
        <v>190</v>
      </c>
      <c r="X34" s="69">
        <v>94</v>
      </c>
      <c r="Y34" s="72">
        <v>94</v>
      </c>
      <c r="Z34" s="73">
        <f t="shared" si="5"/>
        <v>2115</v>
      </c>
      <c r="AA34" s="74">
        <f t="shared" si="4"/>
        <v>2093</v>
      </c>
    </row>
    <row r="35" spans="1:27" s="75" customFormat="1" ht="18" customHeight="1" x14ac:dyDescent="0.25">
      <c r="A35" s="68" t="s">
        <v>45</v>
      </c>
      <c r="B35" s="69">
        <v>60</v>
      </c>
      <c r="C35" s="71">
        <v>57</v>
      </c>
      <c r="D35" s="3">
        <v>56</v>
      </c>
      <c r="E35" s="71">
        <v>56</v>
      </c>
      <c r="F35" s="69">
        <v>54</v>
      </c>
      <c r="G35" s="71">
        <v>61</v>
      </c>
      <c r="H35" s="69">
        <v>48</v>
      </c>
      <c r="I35" s="71">
        <v>52</v>
      </c>
      <c r="J35" s="69">
        <v>67</v>
      </c>
      <c r="K35" s="71">
        <v>68</v>
      </c>
      <c r="L35" s="3">
        <v>43</v>
      </c>
      <c r="M35" s="71">
        <v>43</v>
      </c>
      <c r="N35" s="69">
        <v>0</v>
      </c>
      <c r="O35" s="71">
        <v>0</v>
      </c>
      <c r="P35" s="69">
        <v>0</v>
      </c>
      <c r="Q35" s="71">
        <v>0</v>
      </c>
      <c r="R35" s="69">
        <v>0</v>
      </c>
      <c r="S35" s="71">
        <v>0</v>
      </c>
      <c r="T35" s="69">
        <v>0</v>
      </c>
      <c r="U35" s="71">
        <v>0</v>
      </c>
      <c r="V35" s="69">
        <v>40</v>
      </c>
      <c r="W35" s="71">
        <v>40</v>
      </c>
      <c r="X35" s="69">
        <v>48</v>
      </c>
      <c r="Y35" s="72">
        <v>48</v>
      </c>
      <c r="Z35" s="73">
        <f t="shared" si="5"/>
        <v>416</v>
      </c>
      <c r="AA35" s="74">
        <f t="shared" si="4"/>
        <v>425</v>
      </c>
    </row>
    <row r="36" spans="1:27" s="75" customFormat="1" ht="18" customHeight="1" x14ac:dyDescent="0.25">
      <c r="A36" s="68" t="s">
        <v>32</v>
      </c>
      <c r="B36" s="69">
        <v>0</v>
      </c>
      <c r="C36" s="71">
        <v>0</v>
      </c>
      <c r="D36" s="3">
        <v>32</v>
      </c>
      <c r="E36" s="71">
        <v>32</v>
      </c>
      <c r="F36" s="69">
        <v>51</v>
      </c>
      <c r="G36" s="71">
        <v>29</v>
      </c>
      <c r="H36" s="69">
        <v>27</v>
      </c>
      <c r="I36" s="71">
        <v>27</v>
      </c>
      <c r="J36" s="69">
        <v>38</v>
      </c>
      <c r="K36" s="71">
        <v>28</v>
      </c>
      <c r="L36" s="3">
        <v>30</v>
      </c>
      <c r="M36" s="71">
        <v>30</v>
      </c>
      <c r="N36" s="69">
        <v>37</v>
      </c>
      <c r="O36" s="71">
        <v>31</v>
      </c>
      <c r="P36" s="69">
        <v>25</v>
      </c>
      <c r="Q36" s="71">
        <v>25</v>
      </c>
      <c r="R36" s="69">
        <v>27</v>
      </c>
      <c r="S36" s="71">
        <v>27</v>
      </c>
      <c r="T36" s="69">
        <v>29</v>
      </c>
      <c r="U36" s="71">
        <v>29</v>
      </c>
      <c r="V36" s="69">
        <v>25</v>
      </c>
      <c r="W36" s="71">
        <v>25</v>
      </c>
      <c r="X36" s="69">
        <v>28</v>
      </c>
      <c r="Y36" s="72">
        <v>28</v>
      </c>
      <c r="Z36" s="73">
        <f t="shared" si="5"/>
        <v>349</v>
      </c>
      <c r="AA36" s="74">
        <f t="shared" si="4"/>
        <v>311</v>
      </c>
    </row>
    <row r="37" spans="1:27" s="75" customFormat="1" ht="18" customHeight="1" x14ac:dyDescent="0.25">
      <c r="A37" s="68" t="s">
        <v>46</v>
      </c>
      <c r="B37" s="69">
        <v>925</v>
      </c>
      <c r="C37" s="71">
        <v>834</v>
      </c>
      <c r="D37" s="3">
        <v>962</v>
      </c>
      <c r="E37" s="71">
        <v>962</v>
      </c>
      <c r="F37" s="69">
        <v>1000</v>
      </c>
      <c r="G37" s="71">
        <v>1024</v>
      </c>
      <c r="H37" s="69">
        <v>700</v>
      </c>
      <c r="I37" s="71">
        <v>679</v>
      </c>
      <c r="J37" s="69">
        <v>800</v>
      </c>
      <c r="K37" s="71">
        <v>799</v>
      </c>
      <c r="L37" s="3">
        <v>776</v>
      </c>
      <c r="M37" s="71">
        <v>766</v>
      </c>
      <c r="N37" s="69">
        <v>811</v>
      </c>
      <c r="O37" s="71">
        <v>810</v>
      </c>
      <c r="P37" s="69">
        <v>852</v>
      </c>
      <c r="Q37" s="71">
        <v>852</v>
      </c>
      <c r="R37" s="69">
        <v>932</v>
      </c>
      <c r="S37" s="71">
        <v>832</v>
      </c>
      <c r="T37" s="69">
        <v>964</v>
      </c>
      <c r="U37" s="71">
        <v>963</v>
      </c>
      <c r="V37" s="69">
        <v>959</v>
      </c>
      <c r="W37" s="71">
        <v>959</v>
      </c>
      <c r="X37" s="69">
        <v>978</v>
      </c>
      <c r="Y37" s="72">
        <v>978</v>
      </c>
      <c r="Z37" s="73">
        <f t="shared" si="5"/>
        <v>10659</v>
      </c>
      <c r="AA37" s="74">
        <f t="shared" si="4"/>
        <v>10458</v>
      </c>
    </row>
    <row r="38" spans="1:27" s="75" customFormat="1" ht="18" customHeight="1" x14ac:dyDescent="0.25">
      <c r="A38" s="68" t="s">
        <v>47</v>
      </c>
      <c r="B38" s="69">
        <v>5</v>
      </c>
      <c r="C38" s="71">
        <v>7</v>
      </c>
      <c r="D38" s="3">
        <v>5</v>
      </c>
      <c r="E38" s="71">
        <v>6</v>
      </c>
      <c r="F38" s="69">
        <v>5</v>
      </c>
      <c r="G38" s="71">
        <v>6</v>
      </c>
      <c r="H38" s="69">
        <v>6</v>
      </c>
      <c r="I38" s="71">
        <v>6</v>
      </c>
      <c r="J38" s="69">
        <v>5</v>
      </c>
      <c r="K38" s="71">
        <v>6</v>
      </c>
      <c r="L38" s="3">
        <v>5</v>
      </c>
      <c r="M38" s="71">
        <v>9</v>
      </c>
      <c r="N38" s="69">
        <v>36</v>
      </c>
      <c r="O38" s="71">
        <v>44</v>
      </c>
      <c r="P38" s="69">
        <v>49</v>
      </c>
      <c r="Q38" s="71">
        <v>49</v>
      </c>
      <c r="R38" s="69">
        <v>46</v>
      </c>
      <c r="S38" s="71">
        <v>46</v>
      </c>
      <c r="T38" s="69">
        <v>52</v>
      </c>
      <c r="U38" s="71">
        <v>52</v>
      </c>
      <c r="V38" s="69">
        <v>5</v>
      </c>
      <c r="W38" s="71">
        <v>5</v>
      </c>
      <c r="X38" s="69">
        <v>4</v>
      </c>
      <c r="Y38" s="72">
        <v>4</v>
      </c>
      <c r="Z38" s="73">
        <f t="shared" si="5"/>
        <v>223</v>
      </c>
      <c r="AA38" s="74">
        <f t="shared" si="4"/>
        <v>240</v>
      </c>
    </row>
    <row r="39" spans="1:27" s="75" customFormat="1" ht="18" customHeight="1" x14ac:dyDescent="0.25">
      <c r="A39" s="68" t="s">
        <v>33</v>
      </c>
      <c r="B39" s="69">
        <v>44</v>
      </c>
      <c r="C39" s="71">
        <v>44</v>
      </c>
      <c r="D39" s="3">
        <v>34</v>
      </c>
      <c r="E39" s="71">
        <v>34</v>
      </c>
      <c r="F39" s="69">
        <v>37</v>
      </c>
      <c r="G39" s="71">
        <v>43</v>
      </c>
      <c r="H39" s="69">
        <v>20</v>
      </c>
      <c r="I39" s="71">
        <v>25</v>
      </c>
      <c r="J39" s="69">
        <v>40</v>
      </c>
      <c r="K39" s="71">
        <v>38</v>
      </c>
      <c r="L39" s="3">
        <v>40</v>
      </c>
      <c r="M39" s="71">
        <v>41</v>
      </c>
      <c r="N39" s="69">
        <v>40</v>
      </c>
      <c r="O39" s="71">
        <v>43</v>
      </c>
      <c r="P39" s="69">
        <v>41</v>
      </c>
      <c r="Q39" s="71">
        <v>41</v>
      </c>
      <c r="R39" s="69">
        <v>30</v>
      </c>
      <c r="S39" s="71">
        <v>30</v>
      </c>
      <c r="T39" s="69">
        <v>0</v>
      </c>
      <c r="U39" s="71">
        <v>0</v>
      </c>
      <c r="V39" s="69">
        <v>0</v>
      </c>
      <c r="W39" s="71">
        <v>0</v>
      </c>
      <c r="X39" s="69">
        <v>38</v>
      </c>
      <c r="Y39" s="72">
        <v>38</v>
      </c>
      <c r="Z39" s="73">
        <f t="shared" si="5"/>
        <v>364</v>
      </c>
      <c r="AA39" s="74">
        <f t="shared" si="4"/>
        <v>377</v>
      </c>
    </row>
    <row r="40" spans="1:27" ht="18" customHeight="1" x14ac:dyDescent="0.25">
      <c r="A40" s="68" t="s">
        <v>34</v>
      </c>
      <c r="B40" s="3">
        <v>0</v>
      </c>
      <c r="C40" s="61">
        <v>0</v>
      </c>
      <c r="D40" s="3">
        <v>5</v>
      </c>
      <c r="E40" s="61">
        <v>7</v>
      </c>
      <c r="F40" s="3">
        <v>4</v>
      </c>
      <c r="G40" s="61">
        <v>6</v>
      </c>
      <c r="H40" s="3">
        <v>5</v>
      </c>
      <c r="I40" s="61">
        <v>4</v>
      </c>
      <c r="J40" s="3">
        <v>5</v>
      </c>
      <c r="K40" s="61">
        <v>6</v>
      </c>
      <c r="L40" s="3">
        <v>4</v>
      </c>
      <c r="M40" s="61">
        <v>4</v>
      </c>
      <c r="N40" s="3">
        <v>5</v>
      </c>
      <c r="O40" s="61">
        <v>5</v>
      </c>
      <c r="P40" s="3">
        <v>4</v>
      </c>
      <c r="Q40" s="61">
        <v>4</v>
      </c>
      <c r="R40" s="3">
        <v>3</v>
      </c>
      <c r="S40" s="61">
        <v>3</v>
      </c>
      <c r="T40" s="3">
        <v>5</v>
      </c>
      <c r="U40" s="61">
        <v>5</v>
      </c>
      <c r="V40" s="3">
        <v>7</v>
      </c>
      <c r="W40" s="61">
        <v>7</v>
      </c>
      <c r="X40" s="3">
        <v>9</v>
      </c>
      <c r="Y40" s="64">
        <v>9</v>
      </c>
      <c r="Z40" s="73">
        <f t="shared" si="5"/>
        <v>56</v>
      </c>
      <c r="AA40" s="74">
        <f t="shared" si="4"/>
        <v>60</v>
      </c>
    </row>
    <row r="41" spans="1:27" ht="18" customHeight="1" x14ac:dyDescent="0.25">
      <c r="A41" s="68" t="s">
        <v>35</v>
      </c>
      <c r="B41" s="3">
        <v>73</v>
      </c>
      <c r="C41" s="61">
        <v>81</v>
      </c>
      <c r="D41" s="3">
        <v>73</v>
      </c>
      <c r="E41" s="61">
        <v>120</v>
      </c>
      <c r="F41" s="3">
        <v>66</v>
      </c>
      <c r="G41" s="61">
        <v>80</v>
      </c>
      <c r="H41" s="3">
        <v>92</v>
      </c>
      <c r="I41" s="61">
        <v>98</v>
      </c>
      <c r="J41" s="3">
        <v>78</v>
      </c>
      <c r="K41" s="61">
        <v>77</v>
      </c>
      <c r="L41" s="3">
        <v>158</v>
      </c>
      <c r="M41" s="61">
        <v>159</v>
      </c>
      <c r="N41" s="3">
        <v>145</v>
      </c>
      <c r="O41" s="61">
        <v>145</v>
      </c>
      <c r="P41" s="3">
        <v>140</v>
      </c>
      <c r="Q41" s="61">
        <v>140</v>
      </c>
      <c r="R41" s="3">
        <v>73</v>
      </c>
      <c r="S41" s="61">
        <v>73</v>
      </c>
      <c r="T41" s="3">
        <v>118</v>
      </c>
      <c r="U41" s="61">
        <v>118</v>
      </c>
      <c r="V41" s="3">
        <v>145</v>
      </c>
      <c r="W41" s="61">
        <v>145</v>
      </c>
      <c r="X41" s="3">
        <v>392</v>
      </c>
      <c r="Y41" s="64">
        <v>392</v>
      </c>
      <c r="Z41" s="73">
        <f t="shared" si="5"/>
        <v>1553</v>
      </c>
      <c r="AA41" s="74">
        <f t="shared" si="4"/>
        <v>1628</v>
      </c>
    </row>
    <row r="42" spans="1:27" ht="18" customHeight="1" x14ac:dyDescent="0.25">
      <c r="A42" s="68" t="s">
        <v>36</v>
      </c>
      <c r="B42" s="3">
        <v>1125</v>
      </c>
      <c r="C42" s="61">
        <v>1181</v>
      </c>
      <c r="D42" s="3">
        <v>1000</v>
      </c>
      <c r="E42" s="61">
        <v>1019</v>
      </c>
      <c r="F42" s="3">
        <v>900</v>
      </c>
      <c r="G42" s="61">
        <v>962</v>
      </c>
      <c r="H42" s="3">
        <v>1165</v>
      </c>
      <c r="I42" s="61">
        <v>1144</v>
      </c>
      <c r="J42" s="3">
        <v>980</v>
      </c>
      <c r="K42" s="61">
        <v>978</v>
      </c>
      <c r="L42" s="3">
        <v>1132</v>
      </c>
      <c r="M42" s="61">
        <v>1131</v>
      </c>
      <c r="N42" s="3">
        <v>944</v>
      </c>
      <c r="O42" s="61">
        <v>944</v>
      </c>
      <c r="P42" s="3">
        <v>920</v>
      </c>
      <c r="Q42" s="61">
        <v>920</v>
      </c>
      <c r="R42" s="3">
        <v>962</v>
      </c>
      <c r="S42" s="61">
        <v>962</v>
      </c>
      <c r="T42" s="3">
        <v>900</v>
      </c>
      <c r="U42" s="61">
        <v>900</v>
      </c>
      <c r="V42" s="3">
        <v>900</v>
      </c>
      <c r="W42" s="61">
        <v>900</v>
      </c>
      <c r="X42" s="3">
        <v>614</v>
      </c>
      <c r="Y42" s="64">
        <v>614</v>
      </c>
      <c r="Z42" s="73">
        <f t="shared" si="5"/>
        <v>11542</v>
      </c>
      <c r="AA42" s="74">
        <f t="shared" si="4"/>
        <v>11655</v>
      </c>
    </row>
    <row r="43" spans="1:27" ht="18" customHeight="1" x14ac:dyDescent="0.25">
      <c r="A43" s="68" t="s">
        <v>37</v>
      </c>
      <c r="B43" s="3">
        <v>120</v>
      </c>
      <c r="C43" s="61">
        <v>118</v>
      </c>
      <c r="D43" s="3">
        <v>106</v>
      </c>
      <c r="E43" s="61">
        <v>106</v>
      </c>
      <c r="F43" s="3">
        <v>114</v>
      </c>
      <c r="G43" s="61">
        <v>117</v>
      </c>
      <c r="H43" s="3">
        <v>120</v>
      </c>
      <c r="I43" s="61">
        <v>108</v>
      </c>
      <c r="J43" s="3">
        <v>120</v>
      </c>
      <c r="K43" s="61">
        <v>105</v>
      </c>
      <c r="L43" s="3">
        <v>117</v>
      </c>
      <c r="M43" s="61">
        <v>106</v>
      </c>
      <c r="N43" s="3">
        <v>120</v>
      </c>
      <c r="O43" s="61">
        <v>109</v>
      </c>
      <c r="P43" s="3">
        <v>111</v>
      </c>
      <c r="Q43" s="61">
        <v>149</v>
      </c>
      <c r="R43" s="3">
        <v>122</v>
      </c>
      <c r="S43" s="61">
        <v>122</v>
      </c>
      <c r="T43" s="3">
        <v>147</v>
      </c>
      <c r="U43" s="61">
        <v>145</v>
      </c>
      <c r="V43" s="3">
        <v>140</v>
      </c>
      <c r="W43" s="61">
        <f>134+6</f>
        <v>140</v>
      </c>
      <c r="X43" s="3">
        <v>156</v>
      </c>
      <c r="Y43" s="64">
        <v>156</v>
      </c>
      <c r="Z43" s="73">
        <f t="shared" si="5"/>
        <v>1493</v>
      </c>
      <c r="AA43" s="74">
        <f t="shared" si="4"/>
        <v>1481</v>
      </c>
    </row>
    <row r="44" spans="1:27" ht="18" customHeight="1" x14ac:dyDescent="0.25">
      <c r="A44" s="68" t="s">
        <v>38</v>
      </c>
      <c r="B44" s="3">
        <v>100</v>
      </c>
      <c r="C44" s="61">
        <v>92</v>
      </c>
      <c r="D44" s="3">
        <v>100</v>
      </c>
      <c r="E44" s="61">
        <v>117</v>
      </c>
      <c r="F44" s="3">
        <v>126</v>
      </c>
      <c r="G44" s="61">
        <v>91</v>
      </c>
      <c r="H44" s="3">
        <v>100</v>
      </c>
      <c r="I44" s="61">
        <v>87</v>
      </c>
      <c r="J44" s="3">
        <v>100</v>
      </c>
      <c r="K44" s="61">
        <v>122</v>
      </c>
      <c r="L44" s="3">
        <v>76</v>
      </c>
      <c r="M44" s="61">
        <v>88</v>
      </c>
      <c r="N44" s="3">
        <v>100</v>
      </c>
      <c r="O44" s="61">
        <v>97</v>
      </c>
      <c r="P44" s="3">
        <v>97</v>
      </c>
      <c r="Q44" s="61">
        <v>97</v>
      </c>
      <c r="R44" s="3">
        <v>82</v>
      </c>
      <c r="S44" s="61">
        <v>82</v>
      </c>
      <c r="T44" s="3">
        <v>65</v>
      </c>
      <c r="U44" s="61">
        <v>67</v>
      </c>
      <c r="V44" s="3">
        <v>91</v>
      </c>
      <c r="W44" s="61">
        <v>91</v>
      </c>
      <c r="X44" s="3">
        <v>72</v>
      </c>
      <c r="Y44" s="64">
        <v>72</v>
      </c>
      <c r="Z44" s="73">
        <f t="shared" si="5"/>
        <v>1109</v>
      </c>
      <c r="AA44" s="74">
        <f t="shared" si="4"/>
        <v>1103</v>
      </c>
    </row>
    <row r="45" spans="1:27" ht="18" customHeight="1" x14ac:dyDescent="0.25">
      <c r="A45" s="68" t="s">
        <v>51</v>
      </c>
      <c r="B45" s="3">
        <v>20</v>
      </c>
      <c r="C45" s="61">
        <v>22</v>
      </c>
      <c r="D45" s="3">
        <v>20</v>
      </c>
      <c r="E45" s="61">
        <v>21</v>
      </c>
      <c r="F45" s="3">
        <v>20</v>
      </c>
      <c r="G45" s="61">
        <v>42</v>
      </c>
      <c r="H45" s="3">
        <v>20</v>
      </c>
      <c r="I45" s="61">
        <v>40</v>
      </c>
      <c r="J45" s="3">
        <v>20</v>
      </c>
      <c r="K45" s="61">
        <v>17</v>
      </c>
      <c r="L45" s="3">
        <v>28</v>
      </c>
      <c r="M45" s="61">
        <v>45</v>
      </c>
      <c r="N45" s="3">
        <v>20</v>
      </c>
      <c r="O45" s="61">
        <v>18</v>
      </c>
      <c r="P45" s="3">
        <v>21</v>
      </c>
      <c r="Q45" s="61">
        <v>22</v>
      </c>
      <c r="R45" s="3">
        <v>32</v>
      </c>
      <c r="S45" s="61">
        <v>32</v>
      </c>
      <c r="T45" s="3">
        <v>26</v>
      </c>
      <c r="U45" s="61">
        <v>26</v>
      </c>
      <c r="V45" s="3">
        <v>18</v>
      </c>
      <c r="W45" s="61">
        <v>18</v>
      </c>
      <c r="X45" s="3">
        <v>20</v>
      </c>
      <c r="Y45" s="64">
        <v>21</v>
      </c>
      <c r="Z45" s="73">
        <f t="shared" si="5"/>
        <v>265</v>
      </c>
      <c r="AA45" s="74">
        <f t="shared" si="4"/>
        <v>324</v>
      </c>
    </row>
    <row r="46" spans="1:27" ht="18" customHeight="1" x14ac:dyDescent="0.25">
      <c r="A46" s="76" t="s">
        <v>39</v>
      </c>
      <c r="B46" s="3">
        <v>14</v>
      </c>
      <c r="C46" s="61">
        <v>14</v>
      </c>
      <c r="D46" s="3">
        <v>14</v>
      </c>
      <c r="E46" s="61">
        <v>15</v>
      </c>
      <c r="F46" s="3">
        <v>14</v>
      </c>
      <c r="G46" s="61">
        <v>14</v>
      </c>
      <c r="H46" s="3">
        <v>14</v>
      </c>
      <c r="I46" s="61">
        <v>13</v>
      </c>
      <c r="J46" s="3">
        <v>14</v>
      </c>
      <c r="K46" s="61">
        <v>14</v>
      </c>
      <c r="L46" s="3">
        <v>14</v>
      </c>
      <c r="M46" s="61">
        <v>14</v>
      </c>
      <c r="N46" s="3">
        <v>14</v>
      </c>
      <c r="O46" s="61">
        <v>14</v>
      </c>
      <c r="P46" s="3">
        <v>14</v>
      </c>
      <c r="Q46" s="61">
        <v>14</v>
      </c>
      <c r="R46" s="3">
        <v>13</v>
      </c>
      <c r="S46" s="61">
        <v>15</v>
      </c>
      <c r="T46" s="3">
        <v>18</v>
      </c>
      <c r="U46" s="61">
        <v>18</v>
      </c>
      <c r="V46" s="3">
        <v>14</v>
      </c>
      <c r="W46" s="61">
        <v>14</v>
      </c>
      <c r="X46" s="3">
        <v>15</v>
      </c>
      <c r="Y46" s="64">
        <v>15</v>
      </c>
      <c r="Z46" s="73">
        <f t="shared" si="5"/>
        <v>172</v>
      </c>
      <c r="AA46" s="74">
        <f t="shared" si="4"/>
        <v>174</v>
      </c>
    </row>
    <row r="47" spans="1:27" ht="18" customHeight="1" thickBot="1" x14ac:dyDescent="0.3">
      <c r="A47" s="27" t="s">
        <v>20</v>
      </c>
      <c r="B47" s="28">
        <f t="shared" ref="B47:Y47" si="6">SUM(B24:B46)</f>
        <v>3030</v>
      </c>
      <c r="C47" s="30">
        <f t="shared" si="6"/>
        <v>3040</v>
      </c>
      <c r="D47" s="28">
        <f t="shared" si="6"/>
        <v>3023</v>
      </c>
      <c r="E47" s="30">
        <f t="shared" si="6"/>
        <v>3156</v>
      </c>
      <c r="F47" s="28">
        <f t="shared" si="6"/>
        <v>2964</v>
      </c>
      <c r="G47" s="30">
        <f t="shared" si="6"/>
        <v>3259</v>
      </c>
      <c r="H47" s="28">
        <f t="shared" si="6"/>
        <v>2953</v>
      </c>
      <c r="I47" s="30">
        <f t="shared" si="6"/>
        <v>2883</v>
      </c>
      <c r="J47" s="28">
        <f t="shared" si="6"/>
        <v>2936</v>
      </c>
      <c r="K47" s="30">
        <f t="shared" si="6"/>
        <v>2928</v>
      </c>
      <c r="L47" s="28">
        <f t="shared" si="6"/>
        <v>3005</v>
      </c>
      <c r="M47" s="30">
        <f t="shared" si="6"/>
        <v>3105</v>
      </c>
      <c r="N47" s="28">
        <f t="shared" si="6"/>
        <v>2930</v>
      </c>
      <c r="O47" s="30">
        <f t="shared" si="6"/>
        <v>2927</v>
      </c>
      <c r="P47" s="28">
        <f t="shared" si="6"/>
        <v>2961</v>
      </c>
      <c r="Q47" s="30">
        <f t="shared" si="6"/>
        <v>3001</v>
      </c>
      <c r="R47" s="28">
        <f t="shared" si="6"/>
        <v>3005</v>
      </c>
      <c r="S47" s="30">
        <f t="shared" si="6"/>
        <v>2911</v>
      </c>
      <c r="T47" s="28">
        <f t="shared" si="6"/>
        <v>2926</v>
      </c>
      <c r="U47" s="30">
        <f t="shared" si="6"/>
        <v>2938</v>
      </c>
      <c r="V47" s="28">
        <f t="shared" si="6"/>
        <v>2950</v>
      </c>
      <c r="W47" s="30">
        <f t="shared" si="6"/>
        <v>2957</v>
      </c>
      <c r="X47" s="28">
        <f t="shared" si="6"/>
        <v>2875</v>
      </c>
      <c r="Y47" s="31">
        <f t="shared" si="6"/>
        <v>2876</v>
      </c>
      <c r="Z47" s="32">
        <f>SUM(Z24:Z46)</f>
        <v>35558</v>
      </c>
      <c r="AA47" s="33">
        <f>SUM(AA24:AA46)</f>
        <v>35981</v>
      </c>
    </row>
    <row r="48" spans="1:27" s="79" customFormat="1" ht="18" customHeight="1" x14ac:dyDescent="0.2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77"/>
      <c r="W48" s="77"/>
      <c r="X48" s="77"/>
      <c r="Y48" s="78"/>
      <c r="Z48" s="77"/>
      <c r="AA48" s="77"/>
    </row>
    <row r="49" spans="1:27" s="79" customFormat="1" ht="18" customHeight="1" thickBot="1" x14ac:dyDescent="0.3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77"/>
      <c r="W49" s="77"/>
      <c r="X49" s="77"/>
      <c r="Y49" s="78"/>
      <c r="Z49" s="77"/>
      <c r="AA49" s="77"/>
    </row>
    <row r="50" spans="1:27" s="79" customFormat="1" ht="18" customHeight="1" thickBot="1" x14ac:dyDescent="0.3">
      <c r="A50" s="104" t="s">
        <v>40</v>
      </c>
      <c r="B50" s="102" t="s">
        <v>7</v>
      </c>
      <c r="C50" s="103"/>
      <c r="D50" s="90" t="s">
        <v>64</v>
      </c>
      <c r="E50" s="90"/>
      <c r="F50" s="106"/>
      <c r="G50" s="106"/>
      <c r="H50" s="106"/>
      <c r="I50" s="106"/>
      <c r="J50" s="106"/>
      <c r="K50" s="107"/>
      <c r="L50" s="102" t="s">
        <v>62</v>
      </c>
      <c r="M50" s="103"/>
      <c r="N50" s="102" t="s">
        <v>63</v>
      </c>
      <c r="O50" s="103"/>
      <c r="P50" s="82"/>
      <c r="Q50" s="82"/>
      <c r="R50" s="82"/>
      <c r="S50" s="82"/>
      <c r="T50" s="82"/>
      <c r="U50" s="82"/>
      <c r="V50" s="77"/>
      <c r="W50" s="77"/>
      <c r="X50" s="77"/>
      <c r="Y50" s="78"/>
      <c r="Z50" s="77"/>
      <c r="AA50" s="77"/>
    </row>
    <row r="51" spans="1:27" s="79" customFormat="1" ht="18" customHeight="1" thickBot="1" x14ac:dyDescent="0.3">
      <c r="A51" s="105"/>
      <c r="B51" s="88"/>
      <c r="C51" s="89"/>
      <c r="D51" s="90" t="s">
        <v>16</v>
      </c>
      <c r="E51" s="91"/>
      <c r="F51" s="92" t="s">
        <v>17</v>
      </c>
      <c r="G51" s="91"/>
      <c r="H51" s="92" t="s">
        <v>18</v>
      </c>
      <c r="I51" s="90"/>
      <c r="J51" s="92" t="s">
        <v>19</v>
      </c>
      <c r="K51" s="90"/>
      <c r="L51" s="88"/>
      <c r="M51" s="89"/>
      <c r="N51" s="88"/>
      <c r="O51" s="89"/>
      <c r="P51" s="82"/>
      <c r="Q51" s="82"/>
      <c r="R51" s="82"/>
      <c r="S51" s="82"/>
      <c r="T51" s="82"/>
      <c r="U51" s="82"/>
      <c r="V51" s="77"/>
      <c r="W51" s="77"/>
      <c r="X51" s="77"/>
      <c r="Y51" s="78"/>
      <c r="Z51" s="77"/>
      <c r="AA51" s="77"/>
    </row>
    <row r="52" spans="1:27" s="79" customFormat="1" ht="18" customHeight="1" x14ac:dyDescent="0.25">
      <c r="A52" s="83" t="s">
        <v>29</v>
      </c>
      <c r="B52" s="97">
        <v>999</v>
      </c>
      <c r="C52" s="98"/>
      <c r="D52" s="97">
        <v>0</v>
      </c>
      <c r="E52" s="98"/>
      <c r="F52" s="97">
        <v>330</v>
      </c>
      <c r="G52" s="98"/>
      <c r="H52" s="97">
        <v>270</v>
      </c>
      <c r="I52" s="98"/>
      <c r="J52" s="97">
        <v>318</v>
      </c>
      <c r="K52" s="99"/>
      <c r="L52" s="86">
        <f>D52+F52+H52+J52</f>
        <v>918</v>
      </c>
      <c r="M52" s="87"/>
      <c r="N52" s="86">
        <f>B52-L52</f>
        <v>81</v>
      </c>
      <c r="O52" s="87"/>
      <c r="P52" s="82"/>
      <c r="Q52" s="82"/>
      <c r="R52" s="82"/>
      <c r="S52" s="82"/>
      <c r="T52" s="82"/>
      <c r="U52" s="82"/>
      <c r="V52" s="77"/>
      <c r="W52" s="77"/>
      <c r="X52" s="77"/>
      <c r="Y52" s="78"/>
      <c r="Z52" s="77"/>
      <c r="AA52" s="77"/>
    </row>
    <row r="53" spans="1:27" s="79" customFormat="1" ht="18" customHeight="1" x14ac:dyDescent="0.25">
      <c r="A53" s="68" t="s">
        <v>35</v>
      </c>
      <c r="B53" s="93">
        <v>1200</v>
      </c>
      <c r="C53" s="94"/>
      <c r="D53" s="93">
        <v>42</v>
      </c>
      <c r="E53" s="94"/>
      <c r="F53" s="93">
        <v>484</v>
      </c>
      <c r="G53" s="94"/>
      <c r="H53" s="93">
        <v>393</v>
      </c>
      <c r="I53" s="94"/>
      <c r="J53" s="93">
        <v>281</v>
      </c>
      <c r="K53" s="100"/>
      <c r="L53" s="86">
        <f>D53+F53+H53+J53</f>
        <v>1200</v>
      </c>
      <c r="M53" s="87"/>
      <c r="N53" s="86">
        <f t="shared" ref="N53:N54" si="7">B53-L53</f>
        <v>0</v>
      </c>
      <c r="O53" s="87"/>
      <c r="P53" s="82"/>
      <c r="Q53" s="82"/>
      <c r="R53" s="82"/>
      <c r="S53" s="82"/>
      <c r="T53" s="82"/>
      <c r="U53" s="82"/>
      <c r="V53" s="77"/>
      <c r="W53" s="77"/>
      <c r="X53" s="77"/>
      <c r="Y53" s="78"/>
      <c r="Z53" s="77"/>
      <c r="AA53" s="77"/>
    </row>
    <row r="54" spans="1:27" s="79" customFormat="1" ht="18" customHeight="1" thickBot="1" x14ac:dyDescent="0.3">
      <c r="A54" s="84" t="s">
        <v>36</v>
      </c>
      <c r="B54" s="95">
        <v>3500</v>
      </c>
      <c r="C54" s="96"/>
      <c r="D54" s="95">
        <v>586</v>
      </c>
      <c r="E54" s="96"/>
      <c r="F54" s="95">
        <v>212</v>
      </c>
      <c r="G54" s="96"/>
      <c r="H54" s="95">
        <v>1293</v>
      </c>
      <c r="I54" s="96"/>
      <c r="J54" s="95">
        <v>1379</v>
      </c>
      <c r="K54" s="101"/>
      <c r="L54" s="88">
        <f t="shared" ref="L54" si="8">D54+F54+H54+J54</f>
        <v>3470</v>
      </c>
      <c r="M54" s="89"/>
      <c r="N54" s="88">
        <f t="shared" si="7"/>
        <v>30</v>
      </c>
      <c r="O54" s="89"/>
      <c r="P54" s="82"/>
      <c r="Q54" s="82"/>
      <c r="R54" s="82"/>
      <c r="S54" s="82"/>
      <c r="T54" s="82"/>
      <c r="U54" s="82"/>
      <c r="V54" s="77"/>
      <c r="W54" s="77"/>
      <c r="X54" s="77"/>
      <c r="Y54" s="78"/>
      <c r="Z54" s="77"/>
      <c r="AA54" s="77"/>
    </row>
    <row r="55" spans="1:27" s="79" customFormat="1" ht="18" customHeight="1" x14ac:dyDescent="0.2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77"/>
      <c r="W55" s="77"/>
      <c r="X55" s="77"/>
      <c r="Y55" s="78"/>
      <c r="Z55" s="77"/>
      <c r="AA55" s="77"/>
    </row>
    <row r="56" spans="1:27" ht="18" customHeight="1" x14ac:dyDescent="0.25">
      <c r="A56" s="85" t="s">
        <v>53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"/>
      <c r="W56" s="8"/>
      <c r="X56" s="80"/>
      <c r="Y56" s="81"/>
      <c r="Z56" s="8"/>
      <c r="AA56" s="8"/>
    </row>
    <row r="57" spans="1:27" ht="18" customHeight="1" x14ac:dyDescent="0.25">
      <c r="A57" s="85" t="s">
        <v>54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"/>
      <c r="W57" s="8"/>
      <c r="X57" s="80"/>
      <c r="Y57" s="81"/>
      <c r="Z57" s="8"/>
      <c r="AA57" s="8"/>
    </row>
    <row r="58" spans="1:27" ht="18" customHeight="1" x14ac:dyDescent="0.25">
      <c r="A58" s="85" t="s">
        <v>55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"/>
      <c r="W58" s="8"/>
      <c r="X58" s="80"/>
      <c r="Y58" s="81"/>
      <c r="Z58" s="8"/>
      <c r="AA58" s="8"/>
    </row>
    <row r="59" spans="1:27" ht="18" customHeight="1" x14ac:dyDescent="0.25">
      <c r="A59" s="85" t="s">
        <v>56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"/>
      <c r="W59" s="8"/>
      <c r="X59" s="80"/>
      <c r="Y59" s="81"/>
      <c r="Z59" s="8"/>
      <c r="AA59" s="8"/>
    </row>
    <row r="60" spans="1:27" ht="18" customHeight="1" x14ac:dyDescent="0.25">
      <c r="A60" s="85" t="s">
        <v>57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"/>
      <c r="W60" s="8"/>
      <c r="X60" s="80"/>
      <c r="Y60" s="81"/>
      <c r="Z60" s="8"/>
      <c r="AA60" s="8"/>
    </row>
    <row r="61" spans="1:27" ht="18" customHeight="1" x14ac:dyDescent="0.25">
      <c r="A61" s="85" t="s">
        <v>58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"/>
      <c r="W61" s="8"/>
      <c r="X61" s="80"/>
      <c r="Y61" s="81"/>
      <c r="Z61" s="8"/>
      <c r="AA61" s="8"/>
    </row>
    <row r="62" spans="1:27" ht="18" customHeight="1" x14ac:dyDescent="0.25">
      <c r="A62" s="85" t="s">
        <v>59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"/>
      <c r="W62" s="8"/>
      <c r="X62" s="80"/>
      <c r="Y62" s="81"/>
      <c r="Z62" s="8"/>
      <c r="AA62" s="8"/>
    </row>
    <row r="63" spans="1:27" ht="18" customHeight="1" x14ac:dyDescent="0.25">
      <c r="A63" s="85" t="s">
        <v>60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"/>
      <c r="W63" s="8"/>
      <c r="X63" s="80"/>
      <c r="Y63" s="81"/>
      <c r="Z63" s="8"/>
      <c r="AA63" s="8"/>
    </row>
    <row r="64" spans="1:27" ht="18" customHeight="1" x14ac:dyDescent="0.25">
      <c r="A64" s="85" t="s">
        <v>61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"/>
      <c r="W64" s="8"/>
      <c r="X64" s="80"/>
      <c r="Y64" s="81"/>
      <c r="Z64" s="8"/>
      <c r="AA64" s="8"/>
    </row>
    <row r="65" spans="1:27" ht="18" customHeight="1" x14ac:dyDescent="0.25">
      <c r="A65" s="85" t="s">
        <v>65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"/>
      <c r="W65" s="8"/>
      <c r="X65" s="80"/>
      <c r="Y65" s="81"/>
      <c r="Z65" s="8"/>
      <c r="AA65" s="8"/>
    </row>
    <row r="66" spans="1:27" ht="18" customHeight="1" x14ac:dyDescent="0.25">
      <c r="A66" s="85" t="s">
        <v>66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"/>
      <c r="W66" s="8"/>
      <c r="X66" s="80"/>
      <c r="Y66" s="81"/>
      <c r="Z66" s="8"/>
      <c r="AA66" s="8"/>
    </row>
    <row r="67" spans="1:27" ht="18" customHeight="1" x14ac:dyDescent="0.25">
      <c r="A67" s="85" t="s">
        <v>67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"/>
      <c r="W67" s="8"/>
      <c r="X67" s="80"/>
      <c r="Y67" s="81"/>
      <c r="Z67" s="8"/>
      <c r="AA67" s="8"/>
    </row>
    <row r="68" spans="1:27" ht="18" customHeight="1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8"/>
      <c r="W68" s="8"/>
      <c r="X68" s="80"/>
      <c r="Y68" s="81"/>
      <c r="Z68" s="8"/>
      <c r="AA68" s="8"/>
    </row>
    <row r="69" spans="1:27" ht="18" customHeight="1" x14ac:dyDescent="0.25">
      <c r="A69" s="6" t="s">
        <v>68</v>
      </c>
    </row>
    <row r="70" spans="1:27" ht="18" customHeight="1" x14ac:dyDescent="0.25">
      <c r="A70" s="6" t="s">
        <v>43</v>
      </c>
    </row>
  </sheetData>
  <sheetProtection selectLockedCells="1" selectUnlockedCells="1"/>
  <mergeCells count="98">
    <mergeCell ref="A66:U66"/>
    <mergeCell ref="A65:U65"/>
    <mergeCell ref="A1:AA1"/>
    <mergeCell ref="A2:AA2"/>
    <mergeCell ref="B6:C6"/>
    <mergeCell ref="D6:E6"/>
    <mergeCell ref="F6:G6"/>
    <mergeCell ref="H6:I6"/>
    <mergeCell ref="J6:K6"/>
    <mergeCell ref="L6:M6"/>
    <mergeCell ref="N6:O6"/>
    <mergeCell ref="P6:Q6"/>
    <mergeCell ref="Z6:AA6"/>
    <mergeCell ref="B12:C12"/>
    <mergeCell ref="D12:E12"/>
    <mergeCell ref="F12:G12"/>
    <mergeCell ref="H12:I12"/>
    <mergeCell ref="J12:K12"/>
    <mergeCell ref="V12:W12"/>
    <mergeCell ref="R6:S6"/>
    <mergeCell ref="T6:U6"/>
    <mergeCell ref="V6:W6"/>
    <mergeCell ref="T12:U12"/>
    <mergeCell ref="X6:Y6"/>
    <mergeCell ref="A21:AA21"/>
    <mergeCell ref="X12:Y12"/>
    <mergeCell ref="Z12:AA12"/>
    <mergeCell ref="B17:C17"/>
    <mergeCell ref="D17:E17"/>
    <mergeCell ref="F17:G17"/>
    <mergeCell ref="H17:I17"/>
    <mergeCell ref="J17:K17"/>
    <mergeCell ref="L17:M17"/>
    <mergeCell ref="N17:O17"/>
    <mergeCell ref="P17:Q17"/>
    <mergeCell ref="L12:M12"/>
    <mergeCell ref="N12:O12"/>
    <mergeCell ref="P12:Q12"/>
    <mergeCell ref="R12:S12"/>
    <mergeCell ref="R17:S17"/>
    <mergeCell ref="T17:U17"/>
    <mergeCell ref="V17:W17"/>
    <mergeCell ref="X17:Y17"/>
    <mergeCell ref="Z17:AA17"/>
    <mergeCell ref="X22:Y22"/>
    <mergeCell ref="B22:C22"/>
    <mergeCell ref="D22:E22"/>
    <mergeCell ref="F22:G22"/>
    <mergeCell ref="H22:I22"/>
    <mergeCell ref="J22:K22"/>
    <mergeCell ref="L22:M22"/>
    <mergeCell ref="A63:U63"/>
    <mergeCell ref="A64:U64"/>
    <mergeCell ref="Z22:AA22"/>
    <mergeCell ref="A48:U48"/>
    <mergeCell ref="A56:U56"/>
    <mergeCell ref="A57:U57"/>
    <mergeCell ref="A58:U58"/>
    <mergeCell ref="A59:U59"/>
    <mergeCell ref="B52:C52"/>
    <mergeCell ref="B53:C53"/>
    <mergeCell ref="B54:C54"/>
    <mergeCell ref="N22:O22"/>
    <mergeCell ref="P22:Q22"/>
    <mergeCell ref="R22:S22"/>
    <mergeCell ref="T22:U22"/>
    <mergeCell ref="V22:W22"/>
    <mergeCell ref="A50:A51"/>
    <mergeCell ref="D50:K50"/>
    <mergeCell ref="B50:C51"/>
    <mergeCell ref="L50:M51"/>
    <mergeCell ref="L52:M52"/>
    <mergeCell ref="A62:U62"/>
    <mergeCell ref="A60:U60"/>
    <mergeCell ref="A61:U61"/>
    <mergeCell ref="F54:G54"/>
    <mergeCell ref="H52:I52"/>
    <mergeCell ref="H53:I53"/>
    <mergeCell ref="H54:I54"/>
    <mergeCell ref="N52:O52"/>
    <mergeCell ref="N53:O53"/>
    <mergeCell ref="N54:O54"/>
    <mergeCell ref="A67:U67"/>
    <mergeCell ref="L53:M53"/>
    <mergeCell ref="L54:M54"/>
    <mergeCell ref="D51:E51"/>
    <mergeCell ref="F51:G51"/>
    <mergeCell ref="D53:E53"/>
    <mergeCell ref="D54:E54"/>
    <mergeCell ref="F52:G52"/>
    <mergeCell ref="F53:G53"/>
    <mergeCell ref="J51:K51"/>
    <mergeCell ref="D52:E52"/>
    <mergeCell ref="J52:K52"/>
    <mergeCell ref="J53:K53"/>
    <mergeCell ref="J54:K54"/>
    <mergeCell ref="H51:I51"/>
    <mergeCell ref="N50:O51"/>
  </mergeCells>
  <conditionalFormatting sqref="L75:L65498 D69:D65519 L69 H69:H65519 P69:P65519 T69:T65519 D11 H11 X11 L11 T11 P11 L16 H16 D16 D21 X21 H21 T21 L21 P21 L48:L49 H48:H49 D48:D49 H5 H1:H2 L5 L1:L2 P5 P1:P2 X5 X1:X2 T5 T1:T2 D5 D1:D2 T48:T55 P48:P55 X48:X65519 D55 H55 L55">
    <cfRule type="cellIs" dxfId="25" priority="25" stopIfTrue="1" operator="lessThan">
      <formula>0</formula>
    </cfRule>
  </conditionalFormatting>
  <conditionalFormatting sqref="L75:L65498 D69:D65519 L69 H69:H65519 P69:P65519 T69:T65519 D11 H11 X11 L11 T11 P11 L16 H16 D16 D21 X21 H21 T21 L21 P21 L48:L49 H48:H49 D48:D49 H5 H1:H2 L5 L1:L2 P5 P1:P2 X5 X1:X2 T5 T1:T2 D5 D1:D2 T48:T55 P48:P55 X48:X65519 D55 H55 L55">
    <cfRule type="cellIs" dxfId="24" priority="26" stopIfTrue="1" operator="greaterThanOrEqual">
      <formula>0</formula>
    </cfRule>
  </conditionalFormatting>
  <conditionalFormatting sqref="T56 P56 L56 H56 D56">
    <cfRule type="cellIs" dxfId="23" priority="23" stopIfTrue="1" operator="lessThan">
      <formula>0</formula>
    </cfRule>
  </conditionalFormatting>
  <conditionalFormatting sqref="T56 P56 L56 H56 D56">
    <cfRule type="cellIs" dxfId="22" priority="24" stopIfTrue="1" operator="greaterThanOrEqual">
      <formula>0</formula>
    </cfRule>
  </conditionalFormatting>
  <conditionalFormatting sqref="T57 P57 L57 H57 D57">
    <cfRule type="cellIs" dxfId="21" priority="21" stopIfTrue="1" operator="lessThan">
      <formula>0</formula>
    </cfRule>
  </conditionalFormatting>
  <conditionalFormatting sqref="T57 P57 L57 H57 D57">
    <cfRule type="cellIs" dxfId="20" priority="22" stopIfTrue="1" operator="greaterThanOrEqual">
      <formula>0</formula>
    </cfRule>
  </conditionalFormatting>
  <conditionalFormatting sqref="T58 P58 L58 H58 D58">
    <cfRule type="cellIs" dxfId="19" priority="19" stopIfTrue="1" operator="lessThan">
      <formula>0</formula>
    </cfRule>
  </conditionalFormatting>
  <conditionalFormatting sqref="T58 P58 L58 H58 D58">
    <cfRule type="cellIs" dxfId="18" priority="20" stopIfTrue="1" operator="greaterThanOrEqual">
      <formula>0</formula>
    </cfRule>
  </conditionalFormatting>
  <conditionalFormatting sqref="T59 P59 L59 H59 D59">
    <cfRule type="cellIs" dxfId="17" priority="17" stopIfTrue="1" operator="lessThan">
      <formula>0</formula>
    </cfRule>
  </conditionalFormatting>
  <conditionalFormatting sqref="T59 P59 L59 H59 D59">
    <cfRule type="cellIs" dxfId="16" priority="18" stopIfTrue="1" operator="greaterThanOrEqual">
      <formula>0</formula>
    </cfRule>
  </conditionalFormatting>
  <conditionalFormatting sqref="T60 P60 L60 H60 D60">
    <cfRule type="cellIs" dxfId="15" priority="15" stopIfTrue="1" operator="lessThan">
      <formula>0</formula>
    </cfRule>
  </conditionalFormatting>
  <conditionalFormatting sqref="T60 P60 L60 H60 D60">
    <cfRule type="cellIs" dxfId="14" priority="16" stopIfTrue="1" operator="greaterThanOrEqual">
      <formula>0</formula>
    </cfRule>
  </conditionalFormatting>
  <conditionalFormatting sqref="T61 P61 L61 H61 D61">
    <cfRule type="cellIs" dxfId="13" priority="13" stopIfTrue="1" operator="lessThan">
      <formula>0</formula>
    </cfRule>
  </conditionalFormatting>
  <conditionalFormatting sqref="T61 P61 L61 H61 D61">
    <cfRule type="cellIs" dxfId="12" priority="14" stopIfTrue="1" operator="greaterThanOrEqual">
      <formula>0</formula>
    </cfRule>
  </conditionalFormatting>
  <conditionalFormatting sqref="T62 P62 L62 H62 D62">
    <cfRule type="cellIs" dxfId="11" priority="11" stopIfTrue="1" operator="lessThan">
      <formula>0</formula>
    </cfRule>
  </conditionalFormatting>
  <conditionalFormatting sqref="T62 P62 L62 H62 D62">
    <cfRule type="cellIs" dxfId="10" priority="12" stopIfTrue="1" operator="greaterThanOrEqual">
      <formula>0</formula>
    </cfRule>
  </conditionalFormatting>
  <conditionalFormatting sqref="T63 P63 L63 H63 D63">
    <cfRule type="cellIs" dxfId="9" priority="9" stopIfTrue="1" operator="lessThan">
      <formula>0</formula>
    </cfRule>
  </conditionalFormatting>
  <conditionalFormatting sqref="T63 P63 L63 H63 D63">
    <cfRule type="cellIs" dxfId="8" priority="10" stopIfTrue="1" operator="greaterThanOrEqual">
      <formula>0</formula>
    </cfRule>
  </conditionalFormatting>
  <conditionalFormatting sqref="T64 P64 L64 H64 D64">
    <cfRule type="cellIs" dxfId="7" priority="7" stopIfTrue="1" operator="lessThan">
      <formula>0</formula>
    </cfRule>
  </conditionalFormatting>
  <conditionalFormatting sqref="T64 P64 L64 H64 D64">
    <cfRule type="cellIs" dxfId="6" priority="8" stopIfTrue="1" operator="greaterThanOrEqual">
      <formula>0</formula>
    </cfRule>
  </conditionalFormatting>
  <conditionalFormatting sqref="T65 P65 L65 H65 D65">
    <cfRule type="cellIs" dxfId="5" priority="5" stopIfTrue="1" operator="lessThan">
      <formula>0</formula>
    </cfRule>
  </conditionalFormatting>
  <conditionalFormatting sqref="T65 P65 L65 H65 D65">
    <cfRule type="cellIs" dxfId="4" priority="6" stopIfTrue="1" operator="greaterThanOrEqual">
      <formula>0</formula>
    </cfRule>
  </conditionalFormatting>
  <conditionalFormatting sqref="T66 P66 L66 H66 D66">
    <cfRule type="cellIs" dxfId="3" priority="3" stopIfTrue="1" operator="lessThan">
      <formula>0</formula>
    </cfRule>
  </conditionalFormatting>
  <conditionalFormatting sqref="T66 P66 L66 H66 D66">
    <cfRule type="cellIs" dxfId="2" priority="4" stopIfTrue="1" operator="greaterThanOrEqual">
      <formula>0</formula>
    </cfRule>
  </conditionalFormatting>
  <conditionalFormatting sqref="T67 P67 L67 H67 D67">
    <cfRule type="cellIs" dxfId="1" priority="1" stopIfTrue="1" operator="lessThan">
      <formula>0</formula>
    </cfRule>
  </conditionalFormatting>
  <conditionalFormatting sqref="T67 P67 L67 H67 D67">
    <cfRule type="cellIs" dxfId="0" priority="2" stopIfTrue="1" operator="greaterThanOrEqual">
      <formula>0</formula>
    </cfRule>
  </conditionalFormatting>
  <printOptions horizontalCentered="1"/>
  <pageMargins left="0.19652777777777777" right="0.19652777777777777" top="0.78749999999999998" bottom="0.51180555555555551" header="0.51180555555555551" footer="0.51180555555555551"/>
  <pageSetup paperSize="9" scale="41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2022</vt:lpstr>
      <vt:lpstr>'2022'!Area_de_impressao</vt:lpstr>
      <vt:lpstr>'2022'!Titulos_de_impressao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Cunha Fonseca</dc:creator>
  <cp:keywords/>
  <dc:description/>
  <cp:lastModifiedBy>Antonio Batalha Junior</cp:lastModifiedBy>
  <cp:revision/>
  <cp:lastPrinted>2022-10-19T16:04:33Z</cp:lastPrinted>
  <dcterms:created xsi:type="dcterms:W3CDTF">2018-06-11T18:27:08Z</dcterms:created>
  <dcterms:modified xsi:type="dcterms:W3CDTF">2023-01-09T13:54:01Z</dcterms:modified>
  <cp:category/>
  <cp:contentStatus/>
</cp:coreProperties>
</file>