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72.18.173.5\Agendamento de Consultas\Agendamento de Consultas Compartilhado\Documentação Obrigatória\Relatório de Atividades Ambulatorial\"/>
    </mc:Choice>
  </mc:AlternateContent>
  <xr:revisionPtr revIDLastSave="0" documentId="8_{BA5B4FD6-31DC-4963-8ACA-371B29C2193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2021" sheetId="1" r:id="rId1"/>
  </sheets>
  <definedNames>
    <definedName name="_xlnm.Print_Area" localSheetId="0">'2021'!$A$1:$AA$63</definedName>
    <definedName name="_xlnm.Print_Titles" localSheetId="0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/>
  <c r="C9" i="1" l="1"/>
  <c r="C8" i="1"/>
  <c r="AA33" i="1" l="1"/>
  <c r="Z33" i="1"/>
  <c r="AA26" i="1" l="1"/>
  <c r="Z26" i="1"/>
  <c r="Z38" i="1" l="1"/>
  <c r="Z37" i="1"/>
  <c r="Z35" i="1"/>
  <c r="AA38" i="1"/>
  <c r="AA37" i="1"/>
  <c r="AA35" i="1"/>
  <c r="AA29" i="1" l="1"/>
  <c r="Z29" i="1"/>
  <c r="AA9" i="1" l="1"/>
  <c r="Z9" i="1"/>
  <c r="AA8" i="1"/>
  <c r="Z8" i="1"/>
  <c r="AA14" i="1"/>
  <c r="Z14" i="1"/>
  <c r="AA19" i="1"/>
  <c r="Z19" i="1"/>
  <c r="Z20" i="1" s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6" i="1"/>
  <c r="Z36" i="1"/>
  <c r="AA34" i="1"/>
  <c r="Z34" i="1"/>
  <c r="AA32" i="1"/>
  <c r="Z32" i="1"/>
  <c r="AA31" i="1"/>
  <c r="Z31" i="1"/>
  <c r="AA30" i="1"/>
  <c r="Z30" i="1"/>
  <c r="AA28" i="1"/>
  <c r="Z28" i="1"/>
  <c r="AA27" i="1"/>
  <c r="Z27" i="1"/>
  <c r="AA25" i="1"/>
  <c r="Z25" i="1"/>
  <c r="AA24" i="1"/>
  <c r="Z24" i="1"/>
  <c r="AA46" i="1" l="1"/>
  <c r="Z46" i="1"/>
  <c r="Z10" i="1"/>
  <c r="W15" i="1" l="1"/>
  <c r="W10" i="1" l="1"/>
  <c r="AA15" i="1" l="1"/>
  <c r="J46" i="1" l="1"/>
  <c r="K46" i="1" l="1"/>
  <c r="K10" i="1" l="1"/>
  <c r="I10" i="1" l="1"/>
  <c r="E10" i="1" l="1"/>
  <c r="D46" i="1" l="1"/>
  <c r="B46" i="1"/>
  <c r="AA10" i="1"/>
  <c r="X46" i="1" l="1"/>
  <c r="Y46" i="1"/>
  <c r="W46" i="1"/>
  <c r="V46" i="1"/>
  <c r="U46" i="1"/>
  <c r="T46" i="1"/>
  <c r="S46" i="1"/>
  <c r="R46" i="1"/>
  <c r="Q46" i="1"/>
  <c r="P46" i="1"/>
  <c r="O46" i="1"/>
  <c r="N46" i="1"/>
  <c r="M46" i="1"/>
  <c r="L46" i="1"/>
  <c r="I46" i="1"/>
  <c r="H46" i="1"/>
  <c r="G46" i="1"/>
  <c r="F46" i="1"/>
  <c r="E46" i="1"/>
  <c r="C46" i="1"/>
  <c r="N10" i="1" l="1"/>
  <c r="L10" i="1"/>
  <c r="J10" i="1"/>
  <c r="H10" i="1"/>
  <c r="F10" i="1"/>
  <c r="D10" i="1"/>
  <c r="B10" i="1"/>
  <c r="AA20" i="1" l="1"/>
  <c r="Y20" i="1"/>
  <c r="X20" i="1"/>
  <c r="W20" i="1"/>
  <c r="V20" i="1"/>
  <c r="U20" i="1"/>
  <c r="T20" i="1"/>
  <c r="S20" i="1"/>
  <c r="R20" i="1"/>
  <c r="Q20" i="1"/>
  <c r="P20" i="1"/>
  <c r="O20" i="1"/>
  <c r="N20" i="1"/>
  <c r="Y15" i="1"/>
  <c r="X15" i="1"/>
  <c r="V15" i="1"/>
  <c r="U15" i="1"/>
  <c r="T15" i="1"/>
  <c r="S15" i="1"/>
  <c r="R15" i="1"/>
  <c r="Q15" i="1"/>
  <c r="P15" i="1"/>
  <c r="O15" i="1"/>
  <c r="N15" i="1"/>
  <c r="M10" i="1"/>
  <c r="G10" i="1"/>
  <c r="C10" i="1"/>
  <c r="Y10" i="1"/>
  <c r="X10" i="1"/>
  <c r="V10" i="1"/>
  <c r="T10" i="1"/>
  <c r="R10" i="1"/>
  <c r="Q10" i="1"/>
  <c r="P10" i="1"/>
  <c r="O10" i="1"/>
  <c r="Z15" i="1" l="1"/>
  <c r="S10" i="1"/>
  <c r="U10" i="1"/>
  <c r="B15" i="1" l="1"/>
  <c r="C15" i="1"/>
  <c r="D15" i="1"/>
  <c r="E15" i="1"/>
  <c r="F15" i="1"/>
  <c r="G15" i="1"/>
  <c r="H15" i="1"/>
  <c r="I15" i="1"/>
  <c r="J15" i="1"/>
  <c r="K15" i="1"/>
  <c r="L15" i="1"/>
  <c r="M15" i="1"/>
  <c r="B20" i="1"/>
  <c r="C20" i="1"/>
  <c r="D20" i="1"/>
  <c r="E20" i="1"/>
  <c r="F20" i="1"/>
  <c r="G20" i="1"/>
  <c r="H20" i="1"/>
  <c r="I20" i="1"/>
  <c r="J20" i="1"/>
  <c r="K20" i="1"/>
  <c r="L20" i="1"/>
  <c r="M20" i="1"/>
</calcChain>
</file>

<file path=xl/sharedStrings.xml><?xml version="1.0" encoding="utf-8"?>
<sst xmlns="http://schemas.openxmlformats.org/spreadsheetml/2006/main" count="208" uniqueCount="65">
  <si>
    <t>Metas x Disponibilizado</t>
  </si>
  <si>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</si>
  <si>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</si>
  <si>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</si>
  <si>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</si>
  <si>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</si>
  <si>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</si>
  <si>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</si>
  <si>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</si>
  <si>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</si>
  <si>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</si>
  <si>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CONSULTA NÃO MÉDICA</t>
  </si>
  <si>
    <t>CIRURGIA AMBULATORIAL</t>
  </si>
  <si>
    <t>Cirurgia Menor Ambulatorial (CMA)</t>
  </si>
  <si>
    <t>Julho</t>
  </si>
  <si>
    <t>Agosto</t>
  </si>
  <si>
    <t>Setembro</t>
  </si>
  <si>
    <t>Outubro</t>
  </si>
  <si>
    <t>Novembro</t>
  </si>
  <si>
    <t>Dezembro</t>
  </si>
  <si>
    <t>TOTAL</t>
  </si>
  <si>
    <t>ATENDIMENTO AMBULATORIAL</t>
  </si>
  <si>
    <t>Interconsulta + Subsequente</t>
  </si>
  <si>
    <t>Consulta Não Médica</t>
  </si>
  <si>
    <t>BIÓPSIA MEDULA ÓSSEA</t>
  </si>
  <si>
    <t>CARIÓTIPO</t>
  </si>
  <si>
    <t>COLONOSCOPIA/RETOSSIGMOIDECTOMIA</t>
  </si>
  <si>
    <t>CRIOTERAPIA</t>
  </si>
  <si>
    <t>ELETROCARDIOGRAMA</t>
  </si>
  <si>
    <t>ECOCARDIOGRAMA</t>
  </si>
  <si>
    <t>ELETROENCEFALOGRAMA</t>
  </si>
  <si>
    <t>ENDOSCOPIA</t>
  </si>
  <si>
    <t>IMUNOTERAPIA</t>
  </si>
  <si>
    <t>MAPEAMENTO DE RETINA</t>
  </si>
  <si>
    <t>PRICK TEST</t>
  </si>
  <si>
    <t>ULTRASSOM COM DOPPLER</t>
  </si>
  <si>
    <t>ULTRASSOM GERAL</t>
  </si>
  <si>
    <t>ULTRASSOM MORFOLOGICO</t>
  </si>
  <si>
    <t>ULTRASSOM OBSTÉTRICO</t>
  </si>
  <si>
    <t>VASECTOMIA</t>
  </si>
  <si>
    <t>PROCEDIMENTOS / SADT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</si>
  <si>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</si>
  <si>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CONSULTA MÉDICA</t>
  </si>
  <si>
    <t>Fonte : Fastmedic - Sistema de Gestão em Saúde do Município</t>
  </si>
  <si>
    <t>DISPOSITIVO INTRA-UTERINO (DIU)</t>
  </si>
  <si>
    <t>HOLTER</t>
  </si>
  <si>
    <t>MAMOGRAFIA</t>
  </si>
  <si>
    <t>MAPA</t>
  </si>
  <si>
    <t>COLETA DE MIELOGRAMA</t>
  </si>
  <si>
    <t>ELETRONEUROMIOGRAFIA</t>
  </si>
  <si>
    <t>Acompanhamento Contrato de Gestão SIM - Serviço Integrado de Medicina - 2021</t>
  </si>
  <si>
    <t>TOTAL 2021</t>
  </si>
  <si>
    <t>Jan.21 - Metas repactuadas conforme Memorando nº 005/2021</t>
  </si>
  <si>
    <t>Fev.21 - Metas repactuadas conforme Memorando nº 017/2021</t>
  </si>
  <si>
    <t>Mar.21 - Metas repactuadas conforme Memorando nº 031/2021</t>
  </si>
  <si>
    <t>Abr.21 - Não há metas repactuadas</t>
  </si>
  <si>
    <t>Mai.21 - Metas repactuadas conforme E-mail s/nº datado de 10/Junho/21 e Memorando nº 049/2021</t>
  </si>
  <si>
    <t>Jun.21 - Metas repactuadas conforme Memorando nº 050/2021</t>
  </si>
  <si>
    <r>
      <t>Jul.21 - Metas repactuadas conforme Memorando nº</t>
    </r>
    <r>
      <rPr>
        <b/>
        <i/>
        <sz val="11"/>
        <color rgb="FFFF0000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053/2021</t>
    </r>
  </si>
  <si>
    <r>
      <t>Ago.21 - Metas repactuadas conforme Memorando nº</t>
    </r>
    <r>
      <rPr>
        <b/>
        <i/>
        <sz val="11"/>
        <color rgb="FFFF0000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063/2021</t>
    </r>
  </si>
  <si>
    <t>Set.21 - Metas repactuadas conforme Memorando nº 064/2021</t>
  </si>
  <si>
    <t>Out.21 - Metas repactuadas conforme Memorando nº 080/2021</t>
  </si>
  <si>
    <t>Nov.21 - Metas repactuadas conforme Memorando nº 081/2021</t>
  </si>
  <si>
    <t>Dez.21 - Não há metas repactuadas</t>
  </si>
  <si>
    <t>Atualizado em :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</si>
</sst>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8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9" borderId="3" xfId="0" applyFont="1" applyFill="1" applyBorder="1" applyAlignment="1">
      <alignment wrapText="1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1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0" xfId="0" applyFont="1"/>
    <xf numFmtId="0" fontId="20" fillId="0" borderId="21" xfId="0" applyFont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14" fillId="0" borderId="3" xfId="0" applyFont="1" applyBorder="1" applyAlignment="1">
      <alignment horizontal="left" wrapText="1"/>
    </xf>
    <xf numFmtId="0" fontId="0" fillId="0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/>
    </xf>
    <xf numFmtId="10" fontId="23" fillId="0" borderId="0" xfId="1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9" borderId="31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47" xfId="0" applyFont="1" applyFill="1" applyBorder="1" applyAlignment="1">
      <alignment horizontal="center"/>
    </xf>
    <xf numFmtId="0" fontId="12" fillId="9" borderId="48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8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45043</xdr:colOff>
      <xdr:row>0</xdr:row>
      <xdr:rowOff>173691</xdr:rowOff>
    </xdr:from>
    <xdr:to>
      <xdr:col>26</xdr:col>
      <xdr:colOff>168868</xdr:colOff>
      <xdr:row>3</xdr:row>
      <xdr:rowOff>179917</xdr:rowOff>
    </xdr:to>
    <xdr:pic>
      <xdr:nvPicPr>
        <xdr:cNvPr id="1026" name="Picture 6">
          <a:extLst>
            <a:ext uri="{FF2B5EF4-FFF2-40B4-BE49-F238E27FC236}">
              <a16:creationId xmlns:a16="http://schemas.microsoft.com/office/drawing/2014/main" id="{D0708448-2BE8-4225-9303-D7D5DAD7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6710" y="173691"/>
          <a:ext cx="652991" cy="7047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465667</xdr:colOff>
      <xdr:row>0</xdr:row>
      <xdr:rowOff>179916</xdr:rowOff>
    </xdr:from>
    <xdr:to>
      <xdr:col>0</xdr:col>
      <xdr:colOff>1127402</xdr:colOff>
      <xdr:row>3</xdr:row>
      <xdr:rowOff>179916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0239FF-9B32-4E80-8254-A33C8514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7" y="179916"/>
          <a:ext cx="661735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2"/>
  <sheetViews>
    <sheetView showGridLines="0" tabSelected="1" topLeftCell="A2" zoomScale="80" zoomScaleNormal="80" zoomScaleSheetLayoutView="85" workbookViewId="0">
      <pane xSplit="1" topLeftCell="B1" activePane="topRight" state="frozen"/>
      <selection pane="topRight" activeCell="Y4" sqref="Y4"/>
    </sheetView>
  </sheetViews>
  <sheetFormatPr defaultColWidth="9" defaultRowHeight="15" x14ac:dyDescent="0.25"/>
  <cols>
    <col min="1" max="1" width="35.5703125" style="1" customWidth="1"/>
    <col min="2" max="2" width="7" customWidth="1"/>
    <col min="3" max="3" width="9.28515625" customWidth="1"/>
    <col min="4" max="4" width="7" style="2" customWidth="1"/>
    <col min="5" max="5" width="9.28515625" style="2" customWidth="1"/>
    <col min="6" max="6" width="7" style="3" customWidth="1"/>
    <col min="7" max="7" width="9.28515625" customWidth="1"/>
    <col min="8" max="8" width="7" style="2" customWidth="1"/>
    <col min="9" max="9" width="9.28515625" style="2" customWidth="1"/>
    <col min="10" max="10" width="7" style="3" customWidth="1"/>
    <col min="11" max="11" width="9.28515625" customWidth="1"/>
    <col min="12" max="12" width="7" style="2" customWidth="1"/>
    <col min="13" max="13" width="9.28515625" style="2" customWidth="1"/>
    <col min="14" max="14" width="7" style="3" customWidth="1"/>
    <col min="15" max="15" width="9.28515625" customWidth="1"/>
    <col min="16" max="16" width="7" style="2" customWidth="1"/>
    <col min="17" max="17" width="9.28515625" style="2" customWidth="1"/>
    <col min="18" max="18" width="7" style="3" customWidth="1"/>
    <col min="19" max="19" width="9.28515625" customWidth="1"/>
    <col min="20" max="20" width="7" style="2" customWidth="1"/>
    <col min="21" max="21" width="9.28515625" style="2" customWidth="1"/>
    <col min="22" max="22" width="7" style="3" customWidth="1"/>
    <col min="23" max="23" width="9.28515625" customWidth="1"/>
    <col min="24" max="24" width="7" style="2" customWidth="1"/>
    <col min="25" max="25" width="9.28515625" style="2" customWidth="1"/>
    <col min="26" max="26" width="8" style="3" customWidth="1"/>
    <col min="27" max="34" width="9.28515625" customWidth="1"/>
  </cols>
  <sheetData>
    <row r="1" spans="1:27" ht="18" customHeight="1" x14ac:dyDescent="0.35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8" customHeight="1" x14ac:dyDescent="0.3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ht="18" customHeight="1" x14ac:dyDescent="0.25"/>
    <row r="4" spans="1:27" ht="18" customHeight="1" x14ac:dyDescent="0.25"/>
    <row r="5" spans="1:27" ht="18" customHeight="1" thickBot="1" x14ac:dyDescent="0.3">
      <c r="A5" s="2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 customHeight="1" thickBot="1" x14ac:dyDescent="0.3">
      <c r="B6" s="97" t="s">
        <v>1</v>
      </c>
      <c r="C6" s="98"/>
      <c r="D6" s="97" t="s">
        <v>2</v>
      </c>
      <c r="E6" s="98"/>
      <c r="F6" s="95" t="s">
        <v>3</v>
      </c>
      <c r="G6" s="96"/>
      <c r="H6" s="95" t="s">
        <v>4</v>
      </c>
      <c r="I6" s="96"/>
      <c r="J6" s="95" t="s">
        <v>5</v>
      </c>
      <c r="K6" s="96"/>
      <c r="L6" s="95" t="s">
        <v>6</v>
      </c>
      <c r="M6" s="96"/>
      <c r="N6" s="84" t="s">
        <v>14</v>
      </c>
      <c r="O6" s="91"/>
      <c r="P6" s="90" t="s">
        <v>15</v>
      </c>
      <c r="Q6" s="91"/>
      <c r="R6" s="90" t="s">
        <v>16</v>
      </c>
      <c r="S6" s="91"/>
      <c r="T6" s="90" t="s">
        <v>17</v>
      </c>
      <c r="U6" s="91"/>
      <c r="V6" s="90" t="s">
        <v>18</v>
      </c>
      <c r="W6" s="91"/>
      <c r="X6" s="90" t="s">
        <v>19</v>
      </c>
      <c r="Y6" s="89"/>
      <c r="Z6" s="93" t="s">
        <v>51</v>
      </c>
      <c r="AA6" s="94"/>
    </row>
    <row r="7" spans="1:27" s="9" customFormat="1" x14ac:dyDescent="0.25">
      <c r="A7" s="54" t="s">
        <v>42</v>
      </c>
      <c r="B7" s="5" t="s">
        <v>7</v>
      </c>
      <c r="C7" s="6" t="s">
        <v>8</v>
      </c>
      <c r="D7" s="7" t="s">
        <v>7</v>
      </c>
      <c r="E7" s="6" t="s">
        <v>8</v>
      </c>
      <c r="F7" s="5" t="s">
        <v>7</v>
      </c>
      <c r="G7" s="6" t="s">
        <v>8</v>
      </c>
      <c r="H7" s="5" t="s">
        <v>7</v>
      </c>
      <c r="I7" s="6" t="s">
        <v>8</v>
      </c>
      <c r="J7" s="5" t="s">
        <v>7</v>
      </c>
      <c r="K7" s="6" t="s">
        <v>8</v>
      </c>
      <c r="L7" s="5" t="s">
        <v>7</v>
      </c>
      <c r="M7" s="6" t="s">
        <v>8</v>
      </c>
      <c r="N7" s="7" t="s">
        <v>7</v>
      </c>
      <c r="O7" s="30" t="s">
        <v>8</v>
      </c>
      <c r="P7" s="7" t="s">
        <v>7</v>
      </c>
      <c r="Q7" s="30" t="s">
        <v>8</v>
      </c>
      <c r="R7" s="7" t="s">
        <v>7</v>
      </c>
      <c r="S7" s="30" t="s">
        <v>8</v>
      </c>
      <c r="T7" s="7" t="s">
        <v>7</v>
      </c>
      <c r="U7" s="30" t="s">
        <v>8</v>
      </c>
      <c r="V7" s="7" t="s">
        <v>7</v>
      </c>
      <c r="W7" s="30" t="s">
        <v>8</v>
      </c>
      <c r="X7" s="7" t="s">
        <v>7</v>
      </c>
      <c r="Y7" s="68" t="s">
        <v>8</v>
      </c>
      <c r="Z7" s="39" t="s">
        <v>7</v>
      </c>
      <c r="AA7" s="40" t="s">
        <v>8</v>
      </c>
    </row>
    <row r="8" spans="1:27" ht="18" customHeight="1" x14ac:dyDescent="0.25">
      <c r="A8" s="10" t="s">
        <v>10</v>
      </c>
      <c r="B8" s="11">
        <v>4850</v>
      </c>
      <c r="C8" s="12">
        <f>3493+17+22+21</f>
        <v>3553</v>
      </c>
      <c r="D8" s="11">
        <v>4850</v>
      </c>
      <c r="E8" s="12">
        <f>3938+21+31+30</f>
        <v>4020</v>
      </c>
      <c r="F8" s="11">
        <v>4850</v>
      </c>
      <c r="G8" s="12">
        <v>4922</v>
      </c>
      <c r="H8" s="11">
        <v>4850</v>
      </c>
      <c r="I8" s="12">
        <v>4426</v>
      </c>
      <c r="J8" s="11">
        <v>3392</v>
      </c>
      <c r="K8" s="12">
        <v>4113</v>
      </c>
      <c r="L8" s="11">
        <v>3392</v>
      </c>
      <c r="M8" s="12">
        <v>4078</v>
      </c>
      <c r="N8" s="11">
        <v>3392</v>
      </c>
      <c r="O8" s="12">
        <v>3242</v>
      </c>
      <c r="P8" s="11">
        <v>3392</v>
      </c>
      <c r="Q8" s="12">
        <v>3537</v>
      </c>
      <c r="R8" s="11">
        <v>3392</v>
      </c>
      <c r="S8" s="12">
        <v>3184</v>
      </c>
      <c r="T8" s="11">
        <v>3392</v>
      </c>
      <c r="U8" s="12">
        <v>3239</v>
      </c>
      <c r="V8" s="11">
        <v>3392</v>
      </c>
      <c r="W8" s="12">
        <v>2916</v>
      </c>
      <c r="X8" s="11">
        <v>3392</v>
      </c>
      <c r="Y8" s="69">
        <v>2901</v>
      </c>
      <c r="Z8" s="34">
        <f>B8+D8+F8+H8+J8+L8+N8+P8+R8+T8+V8+X8</f>
        <v>46536</v>
      </c>
      <c r="AA8" s="62">
        <f>C8+E8+G8+I8+K8+M8+O8+Q8+S8+U8+W8+Y8</f>
        <v>44131</v>
      </c>
    </row>
    <row r="9" spans="1:27" ht="18" customHeight="1" x14ac:dyDescent="0.25">
      <c r="A9" s="41" t="s">
        <v>22</v>
      </c>
      <c r="B9" s="15">
        <v>6650</v>
      </c>
      <c r="C9" s="16">
        <f>5637+111+291+99</f>
        <v>6138</v>
      </c>
      <c r="D9" s="15">
        <v>6650</v>
      </c>
      <c r="E9" s="16">
        <f>6144+90+252+97</f>
        <v>6583</v>
      </c>
      <c r="F9" s="15">
        <v>6650</v>
      </c>
      <c r="G9" s="16">
        <v>7558</v>
      </c>
      <c r="H9" s="15">
        <v>6650</v>
      </c>
      <c r="I9" s="16">
        <v>7141</v>
      </c>
      <c r="J9" s="15">
        <v>8108</v>
      </c>
      <c r="K9" s="16">
        <v>7797</v>
      </c>
      <c r="L9" s="15">
        <v>8108</v>
      </c>
      <c r="M9" s="16">
        <v>6856</v>
      </c>
      <c r="N9" s="15">
        <v>8108</v>
      </c>
      <c r="O9" s="16">
        <v>6630</v>
      </c>
      <c r="P9" s="15">
        <v>8108</v>
      </c>
      <c r="Q9" s="16">
        <v>7275</v>
      </c>
      <c r="R9" s="15">
        <v>8108</v>
      </c>
      <c r="S9" s="16">
        <v>7454</v>
      </c>
      <c r="T9" s="15">
        <v>8108</v>
      </c>
      <c r="U9" s="16">
        <v>6734</v>
      </c>
      <c r="V9" s="15">
        <v>8108</v>
      </c>
      <c r="W9" s="16">
        <v>6943</v>
      </c>
      <c r="X9" s="15">
        <v>8108</v>
      </c>
      <c r="Y9" s="70">
        <v>6870</v>
      </c>
      <c r="Z9" s="34">
        <f>B9+D9+F9+H9+J9+L9+N9+P9+R9+T9+V9+X9</f>
        <v>91464</v>
      </c>
      <c r="AA9" s="62">
        <f>C9+E9+G9+I9+K9+M9+O9+Q9+S9+U9+W9+Y9</f>
        <v>83979</v>
      </c>
    </row>
    <row r="10" spans="1:27" ht="18" customHeight="1" thickBot="1" x14ac:dyDescent="0.3">
      <c r="A10" s="18" t="s">
        <v>20</v>
      </c>
      <c r="B10" s="19">
        <f t="shared" ref="B10:J10" si="0">SUM(B8:B9)</f>
        <v>11500</v>
      </c>
      <c r="C10" s="20">
        <f t="shared" si="0"/>
        <v>9691</v>
      </c>
      <c r="D10" s="19">
        <f t="shared" si="0"/>
        <v>11500</v>
      </c>
      <c r="E10" s="20">
        <f>SUM(E8:E9)</f>
        <v>10603</v>
      </c>
      <c r="F10" s="19">
        <f t="shared" si="0"/>
        <v>11500</v>
      </c>
      <c r="G10" s="20">
        <f t="shared" si="0"/>
        <v>12480</v>
      </c>
      <c r="H10" s="19">
        <f t="shared" si="0"/>
        <v>11500</v>
      </c>
      <c r="I10" s="20">
        <f>SUM(I8:I9)</f>
        <v>11567</v>
      </c>
      <c r="J10" s="19">
        <f t="shared" si="0"/>
        <v>11500</v>
      </c>
      <c r="K10" s="20">
        <f>SUM(K8:K9)</f>
        <v>11910</v>
      </c>
      <c r="L10" s="19">
        <f t="shared" ref="L10:Y10" si="1">SUM(L8:L9)</f>
        <v>11500</v>
      </c>
      <c r="M10" s="20">
        <f t="shared" si="1"/>
        <v>10934</v>
      </c>
      <c r="N10" s="19">
        <f t="shared" si="1"/>
        <v>11500</v>
      </c>
      <c r="O10" s="21">
        <f t="shared" si="1"/>
        <v>9872</v>
      </c>
      <c r="P10" s="19">
        <f t="shared" si="1"/>
        <v>11500</v>
      </c>
      <c r="Q10" s="21">
        <f t="shared" si="1"/>
        <v>10812</v>
      </c>
      <c r="R10" s="19">
        <f t="shared" si="1"/>
        <v>11500</v>
      </c>
      <c r="S10" s="21">
        <f t="shared" si="1"/>
        <v>10638</v>
      </c>
      <c r="T10" s="19">
        <f t="shared" si="1"/>
        <v>11500</v>
      </c>
      <c r="U10" s="21">
        <f t="shared" si="1"/>
        <v>9973</v>
      </c>
      <c r="V10" s="19">
        <f t="shared" si="1"/>
        <v>11500</v>
      </c>
      <c r="W10" s="21">
        <f>SUM(W8:W9)</f>
        <v>9859</v>
      </c>
      <c r="X10" s="19">
        <f t="shared" si="1"/>
        <v>11500</v>
      </c>
      <c r="Y10" s="61">
        <f t="shared" si="1"/>
        <v>9771</v>
      </c>
      <c r="Z10" s="71">
        <f>SUM(Z8:Z9)</f>
        <v>138000</v>
      </c>
      <c r="AA10" s="72">
        <f>SUM(AA8:AA9)</f>
        <v>128110</v>
      </c>
    </row>
    <row r="11" spans="1:27" ht="18" customHeight="1" thickBot="1" x14ac:dyDescent="0.3">
      <c r="A11" s="48"/>
    </row>
    <row r="12" spans="1:27" ht="18" customHeight="1" thickBot="1" x14ac:dyDescent="0.3">
      <c r="B12" s="88" t="s">
        <v>1</v>
      </c>
      <c r="C12" s="87"/>
      <c r="D12" s="86" t="s">
        <v>2</v>
      </c>
      <c r="E12" s="87"/>
      <c r="F12" s="86" t="s">
        <v>3</v>
      </c>
      <c r="G12" s="87"/>
      <c r="H12" s="86" t="s">
        <v>4</v>
      </c>
      <c r="I12" s="87"/>
      <c r="J12" s="86" t="s">
        <v>5</v>
      </c>
      <c r="K12" s="87"/>
      <c r="L12" s="86" t="s">
        <v>6</v>
      </c>
      <c r="M12" s="87"/>
      <c r="N12" s="86" t="s">
        <v>14</v>
      </c>
      <c r="O12" s="87"/>
      <c r="P12" s="86" t="s">
        <v>15</v>
      </c>
      <c r="Q12" s="87"/>
      <c r="R12" s="84" t="s">
        <v>16</v>
      </c>
      <c r="S12" s="85"/>
      <c r="T12" s="84" t="s">
        <v>17</v>
      </c>
      <c r="U12" s="85"/>
      <c r="V12" s="84" t="s">
        <v>18</v>
      </c>
      <c r="W12" s="85"/>
      <c r="X12" s="84" t="s">
        <v>19</v>
      </c>
      <c r="Y12" s="89"/>
      <c r="Z12" s="90" t="s">
        <v>51</v>
      </c>
      <c r="AA12" s="91"/>
    </row>
    <row r="13" spans="1:27" ht="18" customHeight="1" x14ac:dyDescent="0.25">
      <c r="A13" s="22" t="s">
        <v>11</v>
      </c>
      <c r="B13" s="7" t="s">
        <v>7</v>
      </c>
      <c r="C13" s="8" t="s">
        <v>9</v>
      </c>
      <c r="D13" s="7" t="s">
        <v>7</v>
      </c>
      <c r="E13" s="8" t="s">
        <v>9</v>
      </c>
      <c r="F13" s="7" t="s">
        <v>7</v>
      </c>
      <c r="G13" s="8" t="s">
        <v>9</v>
      </c>
      <c r="H13" s="7" t="s">
        <v>7</v>
      </c>
      <c r="I13" s="8" t="s">
        <v>9</v>
      </c>
      <c r="J13" s="7" t="s">
        <v>7</v>
      </c>
      <c r="K13" s="8" t="s">
        <v>9</v>
      </c>
      <c r="L13" s="7" t="s">
        <v>7</v>
      </c>
      <c r="M13" s="8" t="s">
        <v>9</v>
      </c>
      <c r="N13" s="7" t="s">
        <v>7</v>
      </c>
      <c r="O13" s="8" t="s">
        <v>9</v>
      </c>
      <c r="P13" s="7" t="s">
        <v>7</v>
      </c>
      <c r="Q13" s="8" t="s">
        <v>9</v>
      </c>
      <c r="R13" s="46" t="s">
        <v>7</v>
      </c>
      <c r="S13" s="47" t="s">
        <v>9</v>
      </c>
      <c r="T13" s="46" t="s">
        <v>7</v>
      </c>
      <c r="U13" s="47" t="s">
        <v>9</v>
      </c>
      <c r="V13" s="46" t="s">
        <v>7</v>
      </c>
      <c r="W13" s="47" t="s">
        <v>9</v>
      </c>
      <c r="X13" s="46" t="s">
        <v>7</v>
      </c>
      <c r="Y13" s="64" t="s">
        <v>9</v>
      </c>
      <c r="Z13" s="66" t="s">
        <v>7</v>
      </c>
      <c r="AA13" s="67" t="s">
        <v>9</v>
      </c>
    </row>
    <row r="14" spans="1:27" ht="18" customHeight="1" x14ac:dyDescent="0.25">
      <c r="A14" s="14" t="s">
        <v>23</v>
      </c>
      <c r="B14" s="42">
        <v>700</v>
      </c>
      <c r="C14" s="43">
        <v>657</v>
      </c>
      <c r="D14" s="42">
        <v>700</v>
      </c>
      <c r="E14" s="43">
        <v>492</v>
      </c>
      <c r="F14" s="42">
        <v>700</v>
      </c>
      <c r="G14" s="43">
        <v>911</v>
      </c>
      <c r="H14" s="42">
        <v>700</v>
      </c>
      <c r="I14" s="43">
        <v>759</v>
      </c>
      <c r="J14" s="42">
        <v>700</v>
      </c>
      <c r="K14" s="43">
        <v>750</v>
      </c>
      <c r="L14" s="42">
        <v>700</v>
      </c>
      <c r="M14" s="43">
        <v>624</v>
      </c>
      <c r="N14" s="42">
        <v>700</v>
      </c>
      <c r="O14" s="43">
        <v>663</v>
      </c>
      <c r="P14" s="42">
        <v>700</v>
      </c>
      <c r="Q14" s="43">
        <v>686</v>
      </c>
      <c r="R14" s="42">
        <v>700</v>
      </c>
      <c r="S14" s="17">
        <v>660</v>
      </c>
      <c r="T14" s="42">
        <v>700</v>
      </c>
      <c r="U14" s="17">
        <v>649</v>
      </c>
      <c r="V14" s="42">
        <v>700</v>
      </c>
      <c r="W14" s="17">
        <v>707</v>
      </c>
      <c r="X14" s="42">
        <v>700</v>
      </c>
      <c r="Y14" s="65">
        <v>525</v>
      </c>
      <c r="Z14" s="34">
        <f>B14+D14+F14+H14+J14+L14+N14+P14+R14+T14+V14+X14</f>
        <v>8400</v>
      </c>
      <c r="AA14" s="62">
        <f>C14+E14+G14+I14+K14+M14+O14+Q14+S14+U14+W14+Y14</f>
        <v>8083</v>
      </c>
    </row>
    <row r="15" spans="1:27" ht="18" customHeight="1" thickBot="1" x14ac:dyDescent="0.3">
      <c r="A15" s="18" t="s">
        <v>20</v>
      </c>
      <c r="B15" s="44">
        <f t="shared" ref="B15:Z15" si="2">SUM(B14:B14)</f>
        <v>700</v>
      </c>
      <c r="C15" s="45">
        <f t="shared" si="2"/>
        <v>657</v>
      </c>
      <c r="D15" s="44">
        <f t="shared" si="2"/>
        <v>700</v>
      </c>
      <c r="E15" s="45">
        <f t="shared" si="2"/>
        <v>492</v>
      </c>
      <c r="F15" s="44">
        <f t="shared" si="2"/>
        <v>700</v>
      </c>
      <c r="G15" s="45">
        <f t="shared" si="2"/>
        <v>911</v>
      </c>
      <c r="H15" s="44">
        <f t="shared" si="2"/>
        <v>700</v>
      </c>
      <c r="I15" s="45">
        <f t="shared" si="2"/>
        <v>759</v>
      </c>
      <c r="J15" s="44">
        <f t="shared" si="2"/>
        <v>700</v>
      </c>
      <c r="K15" s="45">
        <f t="shared" si="2"/>
        <v>750</v>
      </c>
      <c r="L15" s="44">
        <f t="shared" si="2"/>
        <v>700</v>
      </c>
      <c r="M15" s="45">
        <f t="shared" si="2"/>
        <v>624</v>
      </c>
      <c r="N15" s="44">
        <f t="shared" si="2"/>
        <v>700</v>
      </c>
      <c r="O15" s="45">
        <f t="shared" si="2"/>
        <v>663</v>
      </c>
      <c r="P15" s="44">
        <f t="shared" si="2"/>
        <v>700</v>
      </c>
      <c r="Q15" s="45">
        <f t="shared" si="2"/>
        <v>686</v>
      </c>
      <c r="R15" s="19">
        <f t="shared" si="2"/>
        <v>700</v>
      </c>
      <c r="S15" s="21">
        <f t="shared" si="2"/>
        <v>660</v>
      </c>
      <c r="T15" s="19">
        <f t="shared" si="2"/>
        <v>700</v>
      </c>
      <c r="U15" s="21">
        <f t="shared" si="2"/>
        <v>649</v>
      </c>
      <c r="V15" s="19">
        <f t="shared" si="2"/>
        <v>700</v>
      </c>
      <c r="W15" s="21">
        <f>SUM(W14:W14)</f>
        <v>707</v>
      </c>
      <c r="X15" s="19">
        <f t="shared" si="2"/>
        <v>700</v>
      </c>
      <c r="Y15" s="61">
        <f t="shared" si="2"/>
        <v>525</v>
      </c>
      <c r="Z15" s="37">
        <f t="shared" si="2"/>
        <v>8400</v>
      </c>
      <c r="AA15" s="63">
        <f>SUM(AA14:AA14)</f>
        <v>8083</v>
      </c>
    </row>
    <row r="16" spans="1:27" ht="18" customHeight="1" thickBot="1" x14ac:dyDescent="0.3">
      <c r="A16" s="48"/>
      <c r="B16" s="3"/>
      <c r="C16" s="3"/>
      <c r="D16" s="25"/>
      <c r="E16" s="26"/>
      <c r="G16" s="3"/>
      <c r="H16" s="25"/>
      <c r="I16" s="26"/>
      <c r="K16" s="3"/>
      <c r="L16" s="25"/>
      <c r="M16" s="26"/>
      <c r="N16"/>
      <c r="P16"/>
      <c r="Q16"/>
      <c r="R16"/>
      <c r="T16"/>
      <c r="U16"/>
      <c r="V16"/>
      <c r="X16"/>
      <c r="Y16"/>
      <c r="Z16"/>
    </row>
    <row r="17" spans="1:27" ht="18" customHeight="1" thickBot="1" x14ac:dyDescent="0.3">
      <c r="B17" s="88" t="s">
        <v>1</v>
      </c>
      <c r="C17" s="87"/>
      <c r="D17" s="86" t="s">
        <v>2</v>
      </c>
      <c r="E17" s="87"/>
      <c r="F17" s="86" t="s">
        <v>3</v>
      </c>
      <c r="G17" s="87"/>
      <c r="H17" s="86" t="s">
        <v>4</v>
      </c>
      <c r="I17" s="87"/>
      <c r="J17" s="86" t="s">
        <v>5</v>
      </c>
      <c r="K17" s="87"/>
      <c r="L17" s="86" t="s">
        <v>6</v>
      </c>
      <c r="M17" s="87"/>
      <c r="N17" s="86" t="s">
        <v>14</v>
      </c>
      <c r="O17" s="87"/>
      <c r="P17" s="86" t="s">
        <v>15</v>
      </c>
      <c r="Q17" s="87"/>
      <c r="R17" s="84" t="s">
        <v>16</v>
      </c>
      <c r="S17" s="85"/>
      <c r="T17" s="84" t="s">
        <v>17</v>
      </c>
      <c r="U17" s="85"/>
      <c r="V17" s="84" t="s">
        <v>18</v>
      </c>
      <c r="W17" s="85"/>
      <c r="X17" s="84" t="s">
        <v>19</v>
      </c>
      <c r="Y17" s="89"/>
      <c r="Z17" s="90" t="s">
        <v>51</v>
      </c>
      <c r="AA17" s="91"/>
    </row>
    <row r="18" spans="1:27" ht="18" customHeight="1" x14ac:dyDescent="0.25">
      <c r="A18" s="22" t="s">
        <v>12</v>
      </c>
      <c r="B18" s="23" t="s">
        <v>7</v>
      </c>
      <c r="C18" s="24" t="s">
        <v>9</v>
      </c>
      <c r="D18" s="23" t="s">
        <v>7</v>
      </c>
      <c r="E18" s="24" t="s">
        <v>9</v>
      </c>
      <c r="F18" s="23" t="s">
        <v>7</v>
      </c>
      <c r="G18" s="24" t="s">
        <v>9</v>
      </c>
      <c r="H18" s="23" t="s">
        <v>7</v>
      </c>
      <c r="I18" s="24" t="s">
        <v>9</v>
      </c>
      <c r="J18" s="23" t="s">
        <v>7</v>
      </c>
      <c r="K18" s="24" t="s">
        <v>9</v>
      </c>
      <c r="L18" s="35" t="s">
        <v>7</v>
      </c>
      <c r="M18" s="24" t="s">
        <v>9</v>
      </c>
      <c r="N18" s="32" t="s">
        <v>7</v>
      </c>
      <c r="O18" s="33" t="s">
        <v>9</v>
      </c>
      <c r="P18" s="27" t="s">
        <v>7</v>
      </c>
      <c r="Q18" s="24" t="s">
        <v>9</v>
      </c>
      <c r="R18" s="23" t="s">
        <v>7</v>
      </c>
      <c r="S18" s="24" t="s">
        <v>9</v>
      </c>
      <c r="T18" s="23" t="s">
        <v>7</v>
      </c>
      <c r="U18" s="24" t="s">
        <v>9</v>
      </c>
      <c r="V18" s="23" t="s">
        <v>7</v>
      </c>
      <c r="W18" s="24" t="s">
        <v>9</v>
      </c>
      <c r="X18" s="23" t="s">
        <v>7</v>
      </c>
      <c r="Y18" s="56" t="s">
        <v>9</v>
      </c>
      <c r="Z18" s="35" t="s">
        <v>7</v>
      </c>
      <c r="AA18" s="59" t="s">
        <v>9</v>
      </c>
    </row>
    <row r="19" spans="1:27" ht="18" customHeight="1" x14ac:dyDescent="0.25">
      <c r="A19" s="10" t="s">
        <v>13</v>
      </c>
      <c r="B19" s="11">
        <v>200</v>
      </c>
      <c r="C19" s="13">
        <v>227</v>
      </c>
      <c r="D19" s="11">
        <v>200</v>
      </c>
      <c r="E19" s="13">
        <v>235</v>
      </c>
      <c r="F19" s="11">
        <v>200</v>
      </c>
      <c r="G19" s="13">
        <v>182</v>
      </c>
      <c r="H19" s="11">
        <v>200</v>
      </c>
      <c r="I19" s="13">
        <v>181</v>
      </c>
      <c r="J19" s="11">
        <v>200</v>
      </c>
      <c r="K19" s="13">
        <v>203</v>
      </c>
      <c r="L19" s="36">
        <v>200</v>
      </c>
      <c r="M19" s="13">
        <v>143</v>
      </c>
      <c r="N19" s="34">
        <v>200</v>
      </c>
      <c r="O19" s="31">
        <v>217</v>
      </c>
      <c r="P19" s="12">
        <v>200</v>
      </c>
      <c r="Q19" s="13">
        <v>178</v>
      </c>
      <c r="R19" s="11">
        <v>200</v>
      </c>
      <c r="S19" s="13">
        <v>166</v>
      </c>
      <c r="T19" s="11">
        <v>200</v>
      </c>
      <c r="U19" s="13">
        <v>193</v>
      </c>
      <c r="V19" s="11">
        <v>200</v>
      </c>
      <c r="W19" s="13">
        <v>160</v>
      </c>
      <c r="X19" s="11">
        <v>200</v>
      </c>
      <c r="Y19" s="58">
        <v>217</v>
      </c>
      <c r="Z19" s="36">
        <f>B19+D19+F19+H19+J19+L19+N19+P19+R19+T19+V19+X19</f>
        <v>2400</v>
      </c>
      <c r="AA19" s="62">
        <f>C19+E19+G19+I19+K19+M19+O19+Q19+S19+U19+W19+Y19</f>
        <v>2302</v>
      </c>
    </row>
    <row r="20" spans="1:27" ht="18" customHeight="1" thickBot="1" x14ac:dyDescent="0.3">
      <c r="A20" s="18" t="s">
        <v>20</v>
      </c>
      <c r="B20" s="19">
        <f t="shared" ref="B20:AA20" si="3">SUM(B19:B19)</f>
        <v>200</v>
      </c>
      <c r="C20" s="21">
        <f t="shared" si="3"/>
        <v>227</v>
      </c>
      <c r="D20" s="19">
        <f t="shared" si="3"/>
        <v>200</v>
      </c>
      <c r="E20" s="21">
        <f t="shared" si="3"/>
        <v>235</v>
      </c>
      <c r="F20" s="19">
        <f t="shared" si="3"/>
        <v>200</v>
      </c>
      <c r="G20" s="21">
        <f t="shared" si="3"/>
        <v>182</v>
      </c>
      <c r="H20" s="19">
        <f t="shared" si="3"/>
        <v>200</v>
      </c>
      <c r="I20" s="21">
        <f t="shared" si="3"/>
        <v>181</v>
      </c>
      <c r="J20" s="19">
        <f t="shared" si="3"/>
        <v>200</v>
      </c>
      <c r="K20" s="21">
        <f t="shared" si="3"/>
        <v>203</v>
      </c>
      <c r="L20" s="37">
        <f t="shared" si="3"/>
        <v>200</v>
      </c>
      <c r="M20" s="38">
        <f t="shared" si="3"/>
        <v>143</v>
      </c>
      <c r="N20" s="19">
        <f t="shared" si="3"/>
        <v>200</v>
      </c>
      <c r="O20" s="21">
        <f t="shared" si="3"/>
        <v>217</v>
      </c>
      <c r="P20" s="19">
        <f t="shared" si="3"/>
        <v>200</v>
      </c>
      <c r="Q20" s="21">
        <f t="shared" si="3"/>
        <v>178</v>
      </c>
      <c r="R20" s="19">
        <f t="shared" si="3"/>
        <v>200</v>
      </c>
      <c r="S20" s="21">
        <f t="shared" si="3"/>
        <v>166</v>
      </c>
      <c r="T20" s="19">
        <f t="shared" si="3"/>
        <v>200</v>
      </c>
      <c r="U20" s="21">
        <f t="shared" si="3"/>
        <v>193</v>
      </c>
      <c r="V20" s="19">
        <f t="shared" si="3"/>
        <v>200</v>
      </c>
      <c r="W20" s="21">
        <f t="shared" si="3"/>
        <v>160</v>
      </c>
      <c r="X20" s="19">
        <f t="shared" si="3"/>
        <v>200</v>
      </c>
      <c r="Y20" s="61">
        <f t="shared" si="3"/>
        <v>217</v>
      </c>
      <c r="Z20" s="37">
        <f>SUM(Z19:Z19)</f>
        <v>2400</v>
      </c>
      <c r="AA20" s="63">
        <f t="shared" si="3"/>
        <v>2302</v>
      </c>
    </row>
    <row r="21" spans="1:27" ht="18" customHeight="1" thickBot="1" x14ac:dyDescent="0.3">
      <c r="A21" s="101" t="s">
        <v>41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18" customHeight="1" thickBot="1" x14ac:dyDescent="0.3">
      <c r="B22" s="88" t="s">
        <v>1</v>
      </c>
      <c r="C22" s="87"/>
      <c r="D22" s="86" t="s">
        <v>2</v>
      </c>
      <c r="E22" s="87"/>
      <c r="F22" s="86" t="s">
        <v>3</v>
      </c>
      <c r="G22" s="87"/>
      <c r="H22" s="86" t="s">
        <v>4</v>
      </c>
      <c r="I22" s="87"/>
      <c r="J22" s="86" t="s">
        <v>5</v>
      </c>
      <c r="K22" s="87"/>
      <c r="L22" s="86" t="s">
        <v>6</v>
      </c>
      <c r="M22" s="87"/>
      <c r="N22" s="86" t="s">
        <v>14</v>
      </c>
      <c r="O22" s="87"/>
      <c r="P22" s="86" t="s">
        <v>15</v>
      </c>
      <c r="Q22" s="87"/>
      <c r="R22" s="84" t="s">
        <v>16</v>
      </c>
      <c r="S22" s="85"/>
      <c r="T22" s="84" t="s">
        <v>17</v>
      </c>
      <c r="U22" s="85"/>
      <c r="V22" s="84" t="s">
        <v>18</v>
      </c>
      <c r="W22" s="85"/>
      <c r="X22" s="84" t="s">
        <v>19</v>
      </c>
      <c r="Y22" s="89"/>
      <c r="Z22" s="99" t="s">
        <v>51</v>
      </c>
      <c r="AA22" s="100"/>
    </row>
    <row r="23" spans="1:27" ht="18" customHeight="1" x14ac:dyDescent="0.25">
      <c r="A23" s="22" t="s">
        <v>40</v>
      </c>
      <c r="B23" s="23" t="s">
        <v>7</v>
      </c>
      <c r="C23" s="24" t="s">
        <v>9</v>
      </c>
      <c r="D23" s="23" t="s">
        <v>7</v>
      </c>
      <c r="E23" s="24" t="s">
        <v>9</v>
      </c>
      <c r="F23" s="23" t="s">
        <v>7</v>
      </c>
      <c r="G23" s="24" t="s">
        <v>9</v>
      </c>
      <c r="H23" s="23" t="s">
        <v>7</v>
      </c>
      <c r="I23" s="24" t="s">
        <v>9</v>
      </c>
      <c r="J23" s="23" t="s">
        <v>7</v>
      </c>
      <c r="K23" s="24" t="s">
        <v>9</v>
      </c>
      <c r="L23" s="23" t="s">
        <v>7</v>
      </c>
      <c r="M23" s="24" t="s">
        <v>9</v>
      </c>
      <c r="N23" s="23" t="s">
        <v>7</v>
      </c>
      <c r="O23" s="24" t="s">
        <v>9</v>
      </c>
      <c r="P23" s="23" t="s">
        <v>7</v>
      </c>
      <c r="Q23" s="24" t="s">
        <v>9</v>
      </c>
      <c r="R23" s="23" t="s">
        <v>7</v>
      </c>
      <c r="S23" s="24" t="s">
        <v>9</v>
      </c>
      <c r="T23" s="23" t="s">
        <v>7</v>
      </c>
      <c r="U23" s="24" t="s">
        <v>9</v>
      </c>
      <c r="V23" s="23" t="s">
        <v>7</v>
      </c>
      <c r="W23" s="24" t="s">
        <v>9</v>
      </c>
      <c r="X23" s="23" t="s">
        <v>7</v>
      </c>
      <c r="Y23" s="56" t="s">
        <v>9</v>
      </c>
      <c r="Z23" s="74" t="s">
        <v>7</v>
      </c>
      <c r="AA23" s="75" t="s">
        <v>9</v>
      </c>
    </row>
    <row r="24" spans="1:27" s="53" customFormat="1" ht="18" customHeight="1" x14ac:dyDescent="0.25">
      <c r="A24" s="50" t="s">
        <v>24</v>
      </c>
      <c r="B24" s="51">
        <v>1</v>
      </c>
      <c r="C24" s="55">
        <v>1</v>
      </c>
      <c r="D24" s="51">
        <v>6</v>
      </c>
      <c r="E24" s="52">
        <v>6</v>
      </c>
      <c r="F24" s="51">
        <v>4</v>
      </c>
      <c r="G24" s="52">
        <v>4</v>
      </c>
      <c r="H24" s="51">
        <v>1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0</v>
      </c>
      <c r="O24" s="52">
        <v>0</v>
      </c>
      <c r="P24" s="51">
        <v>0</v>
      </c>
      <c r="Q24" s="52">
        <v>0</v>
      </c>
      <c r="R24" s="51">
        <v>1</v>
      </c>
      <c r="S24" s="52">
        <v>1</v>
      </c>
      <c r="T24" s="51">
        <v>0</v>
      </c>
      <c r="U24" s="52">
        <v>0</v>
      </c>
      <c r="V24" s="51">
        <v>2</v>
      </c>
      <c r="W24" s="52">
        <v>2</v>
      </c>
      <c r="X24" s="51">
        <v>1</v>
      </c>
      <c r="Y24" s="57">
        <v>1</v>
      </c>
      <c r="Z24" s="73">
        <f>B24+D24+F24+H24+J24+L24+N24+P24+R24+T24+V24+X24</f>
        <v>16</v>
      </c>
      <c r="AA24" s="60">
        <f t="shared" ref="AA24:AA45" si="4">C24+E24+G24+I24+K24+M24+O24+Q24+S24+U24+W24+Y24</f>
        <v>15</v>
      </c>
    </row>
    <row r="25" spans="1:27" s="53" customFormat="1" ht="18" customHeight="1" x14ac:dyDescent="0.25">
      <c r="A25" s="50" t="s">
        <v>25</v>
      </c>
      <c r="B25" s="51">
        <v>1</v>
      </c>
      <c r="C25" s="52">
        <v>1</v>
      </c>
      <c r="D25" s="51">
        <v>1</v>
      </c>
      <c r="E25" s="52">
        <v>1</v>
      </c>
      <c r="F25" s="51">
        <v>4</v>
      </c>
      <c r="G25" s="52">
        <v>4</v>
      </c>
      <c r="H25" s="51">
        <v>1</v>
      </c>
      <c r="I25" s="52">
        <v>0</v>
      </c>
      <c r="J25" s="51">
        <v>0</v>
      </c>
      <c r="K25" s="52">
        <v>0</v>
      </c>
      <c r="L25" s="51">
        <v>0</v>
      </c>
      <c r="M25" s="52">
        <v>0</v>
      </c>
      <c r="N25" s="51">
        <v>0</v>
      </c>
      <c r="O25" s="52">
        <v>0</v>
      </c>
      <c r="P25" s="51">
        <v>0</v>
      </c>
      <c r="Q25" s="52">
        <v>0</v>
      </c>
      <c r="R25" s="51">
        <v>1</v>
      </c>
      <c r="S25" s="52">
        <v>1</v>
      </c>
      <c r="T25" s="51">
        <v>0</v>
      </c>
      <c r="U25" s="52">
        <v>0</v>
      </c>
      <c r="V25" s="51">
        <v>0</v>
      </c>
      <c r="W25" s="52">
        <v>0</v>
      </c>
      <c r="X25" s="51">
        <v>1</v>
      </c>
      <c r="Y25" s="57">
        <v>1</v>
      </c>
      <c r="Z25" s="73">
        <f t="shared" ref="Z25:Z45" si="5">B25+D25+F25+H25+J25+L25+N25+P25+R25+T25+V25+X25</f>
        <v>9</v>
      </c>
      <c r="AA25" s="60">
        <f t="shared" si="4"/>
        <v>8</v>
      </c>
    </row>
    <row r="26" spans="1:27" s="53" customFormat="1" ht="18" customHeight="1" x14ac:dyDescent="0.25">
      <c r="A26" s="50" t="s">
        <v>48</v>
      </c>
      <c r="B26" s="51">
        <v>1</v>
      </c>
      <c r="C26" s="52">
        <v>1</v>
      </c>
      <c r="D26" s="51">
        <v>1</v>
      </c>
      <c r="E26" s="52">
        <v>1</v>
      </c>
      <c r="F26" s="51">
        <v>4</v>
      </c>
      <c r="G26" s="52">
        <v>4</v>
      </c>
      <c r="H26" s="51">
        <v>1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3</v>
      </c>
      <c r="Q26" s="52">
        <v>3</v>
      </c>
      <c r="R26" s="51">
        <v>1</v>
      </c>
      <c r="S26" s="52">
        <v>1</v>
      </c>
      <c r="T26" s="51">
        <v>0</v>
      </c>
      <c r="U26" s="52">
        <v>0</v>
      </c>
      <c r="V26" s="51">
        <v>0</v>
      </c>
      <c r="W26" s="52">
        <v>0</v>
      </c>
      <c r="X26" s="51">
        <v>1</v>
      </c>
      <c r="Y26" s="57">
        <v>0</v>
      </c>
      <c r="Z26" s="73">
        <f t="shared" si="5"/>
        <v>12</v>
      </c>
      <c r="AA26" s="60">
        <f t="shared" si="4"/>
        <v>10</v>
      </c>
    </row>
    <row r="27" spans="1:27" s="53" customFormat="1" ht="18" customHeight="1" x14ac:dyDescent="0.25">
      <c r="A27" s="50" t="s">
        <v>26</v>
      </c>
      <c r="B27" s="51">
        <v>20</v>
      </c>
      <c r="C27" s="52">
        <v>20</v>
      </c>
      <c r="D27" s="51">
        <v>20</v>
      </c>
      <c r="E27" s="52">
        <v>20</v>
      </c>
      <c r="F27" s="51">
        <v>19</v>
      </c>
      <c r="G27" s="52">
        <v>18</v>
      </c>
      <c r="H27" s="51">
        <v>20</v>
      </c>
      <c r="I27" s="52">
        <v>19</v>
      </c>
      <c r="J27" s="51">
        <v>15</v>
      </c>
      <c r="K27" s="52">
        <v>13</v>
      </c>
      <c r="L27" s="51">
        <v>14</v>
      </c>
      <c r="M27" s="52">
        <v>14</v>
      </c>
      <c r="N27" s="51">
        <v>25</v>
      </c>
      <c r="O27" s="52">
        <v>23</v>
      </c>
      <c r="P27" s="51">
        <v>16</v>
      </c>
      <c r="Q27" s="52">
        <v>17</v>
      </c>
      <c r="R27" s="51">
        <v>20</v>
      </c>
      <c r="S27" s="52">
        <v>20</v>
      </c>
      <c r="T27" s="51">
        <v>20</v>
      </c>
      <c r="U27" s="52">
        <v>17</v>
      </c>
      <c r="V27" s="51">
        <v>20</v>
      </c>
      <c r="W27" s="52">
        <v>20</v>
      </c>
      <c r="X27" s="51">
        <v>20</v>
      </c>
      <c r="Y27" s="57">
        <v>13</v>
      </c>
      <c r="Z27" s="73">
        <f t="shared" si="5"/>
        <v>229</v>
      </c>
      <c r="AA27" s="60">
        <f t="shared" si="4"/>
        <v>214</v>
      </c>
    </row>
    <row r="28" spans="1:27" s="53" customFormat="1" ht="18" customHeight="1" x14ac:dyDescent="0.25">
      <c r="A28" s="50" t="s">
        <v>27</v>
      </c>
      <c r="B28" s="51">
        <v>10</v>
      </c>
      <c r="C28" s="52">
        <v>10</v>
      </c>
      <c r="D28" s="51">
        <v>10</v>
      </c>
      <c r="E28" s="52">
        <v>5</v>
      </c>
      <c r="F28" s="51">
        <v>6</v>
      </c>
      <c r="G28" s="52">
        <v>6</v>
      </c>
      <c r="H28" s="51">
        <v>10</v>
      </c>
      <c r="I28" s="52">
        <v>9</v>
      </c>
      <c r="J28" s="51">
        <v>10</v>
      </c>
      <c r="K28" s="52">
        <v>11</v>
      </c>
      <c r="L28" s="51">
        <v>0</v>
      </c>
      <c r="M28" s="52">
        <v>0</v>
      </c>
      <c r="N28" s="51">
        <v>10</v>
      </c>
      <c r="O28" s="52">
        <v>11</v>
      </c>
      <c r="P28" s="51">
        <v>10</v>
      </c>
      <c r="Q28" s="52">
        <v>7</v>
      </c>
      <c r="R28" s="51">
        <v>10</v>
      </c>
      <c r="S28" s="52">
        <v>13</v>
      </c>
      <c r="T28" s="51">
        <v>10</v>
      </c>
      <c r="U28" s="52">
        <v>13</v>
      </c>
      <c r="V28" s="51">
        <v>10</v>
      </c>
      <c r="W28" s="52">
        <v>10</v>
      </c>
      <c r="X28" s="51">
        <v>10</v>
      </c>
      <c r="Y28" s="57">
        <v>15</v>
      </c>
      <c r="Z28" s="73">
        <f t="shared" si="5"/>
        <v>106</v>
      </c>
      <c r="AA28" s="60">
        <f t="shared" si="4"/>
        <v>110</v>
      </c>
    </row>
    <row r="29" spans="1:27" s="53" customFormat="1" ht="18" customHeight="1" x14ac:dyDescent="0.25">
      <c r="A29" s="50" t="s">
        <v>44</v>
      </c>
      <c r="B29" s="51">
        <v>9</v>
      </c>
      <c r="C29" s="52">
        <v>9</v>
      </c>
      <c r="D29" s="51">
        <v>24</v>
      </c>
      <c r="E29" s="52">
        <v>28</v>
      </c>
      <c r="F29" s="51">
        <v>13</v>
      </c>
      <c r="G29" s="52">
        <v>11</v>
      </c>
      <c r="H29" s="51">
        <v>6</v>
      </c>
      <c r="I29" s="52">
        <v>16</v>
      </c>
      <c r="J29" s="51">
        <v>20</v>
      </c>
      <c r="K29" s="52">
        <v>20</v>
      </c>
      <c r="L29" s="51">
        <v>25</v>
      </c>
      <c r="M29" s="52">
        <v>25</v>
      </c>
      <c r="N29" s="51">
        <v>18</v>
      </c>
      <c r="O29" s="52">
        <v>16</v>
      </c>
      <c r="P29" s="51">
        <v>16</v>
      </c>
      <c r="Q29" s="52">
        <v>17</v>
      </c>
      <c r="R29" s="51">
        <v>22</v>
      </c>
      <c r="S29" s="52">
        <v>25</v>
      </c>
      <c r="T29" s="51">
        <v>24</v>
      </c>
      <c r="U29" s="52">
        <v>25</v>
      </c>
      <c r="V29" s="51">
        <v>20</v>
      </c>
      <c r="W29" s="52">
        <v>21</v>
      </c>
      <c r="X29" s="51">
        <v>6</v>
      </c>
      <c r="Y29" s="57">
        <v>21</v>
      </c>
      <c r="Z29" s="73">
        <f t="shared" si="5"/>
        <v>203</v>
      </c>
      <c r="AA29" s="60">
        <f t="shared" si="4"/>
        <v>234</v>
      </c>
    </row>
    <row r="30" spans="1:27" s="53" customFormat="1" ht="18" customHeight="1" x14ac:dyDescent="0.25">
      <c r="A30" s="50" t="s">
        <v>28</v>
      </c>
      <c r="B30" s="51">
        <v>100</v>
      </c>
      <c r="C30" s="52">
        <v>123</v>
      </c>
      <c r="D30" s="51">
        <v>100</v>
      </c>
      <c r="E30" s="52">
        <v>98</v>
      </c>
      <c r="F30" s="51">
        <v>111</v>
      </c>
      <c r="G30" s="52">
        <v>111</v>
      </c>
      <c r="H30" s="51">
        <v>100</v>
      </c>
      <c r="I30" s="52">
        <v>98</v>
      </c>
      <c r="J30" s="51">
        <v>100</v>
      </c>
      <c r="K30" s="52">
        <v>97</v>
      </c>
      <c r="L30" s="51">
        <v>116</v>
      </c>
      <c r="M30" s="52">
        <v>115</v>
      </c>
      <c r="N30" s="51">
        <v>100</v>
      </c>
      <c r="O30" s="52">
        <v>103</v>
      </c>
      <c r="P30" s="51">
        <v>100</v>
      </c>
      <c r="Q30" s="52">
        <v>100</v>
      </c>
      <c r="R30" s="51">
        <v>100</v>
      </c>
      <c r="S30" s="52">
        <v>99</v>
      </c>
      <c r="T30" s="51">
        <v>100</v>
      </c>
      <c r="U30" s="52">
        <v>98</v>
      </c>
      <c r="V30" s="51">
        <v>100</v>
      </c>
      <c r="W30" s="52">
        <v>102</v>
      </c>
      <c r="X30" s="51">
        <v>100</v>
      </c>
      <c r="Y30" s="57">
        <v>100</v>
      </c>
      <c r="Z30" s="73">
        <f t="shared" si="5"/>
        <v>1227</v>
      </c>
      <c r="AA30" s="60">
        <f t="shared" si="4"/>
        <v>1244</v>
      </c>
    </row>
    <row r="31" spans="1:27" s="53" customFormat="1" ht="18" customHeight="1" x14ac:dyDescent="0.25">
      <c r="A31" s="50" t="s">
        <v>29</v>
      </c>
      <c r="B31" s="51">
        <v>225</v>
      </c>
      <c r="C31" s="52">
        <v>219</v>
      </c>
      <c r="D31" s="51">
        <v>211</v>
      </c>
      <c r="E31" s="52">
        <v>168</v>
      </c>
      <c r="F31" s="51">
        <v>179</v>
      </c>
      <c r="G31" s="52">
        <v>170</v>
      </c>
      <c r="H31" s="51">
        <v>199</v>
      </c>
      <c r="I31" s="52">
        <v>243</v>
      </c>
      <c r="J31" s="51">
        <v>223</v>
      </c>
      <c r="K31" s="52">
        <v>226</v>
      </c>
      <c r="L31" s="51">
        <v>359</v>
      </c>
      <c r="M31" s="52">
        <v>359</v>
      </c>
      <c r="N31" s="51">
        <v>233</v>
      </c>
      <c r="O31" s="52">
        <v>257</v>
      </c>
      <c r="P31" s="51">
        <v>199</v>
      </c>
      <c r="Q31" s="52">
        <v>264</v>
      </c>
      <c r="R31" s="51">
        <v>199</v>
      </c>
      <c r="S31" s="52">
        <v>240</v>
      </c>
      <c r="T31" s="51">
        <v>217</v>
      </c>
      <c r="U31" s="52">
        <v>253</v>
      </c>
      <c r="V31" s="51">
        <v>199</v>
      </c>
      <c r="W31" s="52">
        <v>260</v>
      </c>
      <c r="X31" s="51">
        <v>199</v>
      </c>
      <c r="Y31" s="57">
        <v>227</v>
      </c>
      <c r="Z31" s="73">
        <f t="shared" si="5"/>
        <v>2642</v>
      </c>
      <c r="AA31" s="60">
        <f t="shared" si="4"/>
        <v>2886</v>
      </c>
    </row>
    <row r="32" spans="1:27" s="53" customFormat="1" ht="18" customHeight="1" x14ac:dyDescent="0.25">
      <c r="A32" s="50" t="s">
        <v>30</v>
      </c>
      <c r="B32" s="51">
        <v>40</v>
      </c>
      <c r="C32" s="52">
        <v>51</v>
      </c>
      <c r="D32" s="51">
        <v>40</v>
      </c>
      <c r="E32" s="52">
        <v>38</v>
      </c>
      <c r="F32" s="51">
        <v>42</v>
      </c>
      <c r="G32" s="52">
        <v>39</v>
      </c>
      <c r="H32" s="51">
        <v>40</v>
      </c>
      <c r="I32" s="52">
        <v>36</v>
      </c>
      <c r="J32" s="51">
        <v>40</v>
      </c>
      <c r="K32" s="52">
        <v>32</v>
      </c>
      <c r="L32" s="51">
        <v>40</v>
      </c>
      <c r="M32" s="52">
        <v>36</v>
      </c>
      <c r="N32" s="51">
        <v>33</v>
      </c>
      <c r="O32" s="52">
        <v>33</v>
      </c>
      <c r="P32" s="51">
        <v>31</v>
      </c>
      <c r="Q32" s="52">
        <v>26</v>
      </c>
      <c r="R32" s="51">
        <v>30</v>
      </c>
      <c r="S32" s="52">
        <v>41</v>
      </c>
      <c r="T32" s="51">
        <v>16</v>
      </c>
      <c r="U32" s="52">
        <v>18</v>
      </c>
      <c r="V32" s="51">
        <v>25</v>
      </c>
      <c r="W32" s="52">
        <v>21</v>
      </c>
      <c r="X32" s="51">
        <v>40</v>
      </c>
      <c r="Y32" s="57">
        <v>14</v>
      </c>
      <c r="Z32" s="73">
        <f t="shared" si="5"/>
        <v>417</v>
      </c>
      <c r="AA32" s="60">
        <f t="shared" si="4"/>
        <v>385</v>
      </c>
    </row>
    <row r="33" spans="1:27" s="53" customFormat="1" ht="18" customHeight="1" x14ac:dyDescent="0.25">
      <c r="A33" s="50" t="s">
        <v>49</v>
      </c>
      <c r="B33" s="51">
        <v>0</v>
      </c>
      <c r="C33" s="52">
        <v>0</v>
      </c>
      <c r="D33" s="51">
        <v>25</v>
      </c>
      <c r="E33" s="52">
        <v>22</v>
      </c>
      <c r="F33" s="51">
        <v>51</v>
      </c>
      <c r="G33" s="52">
        <v>51</v>
      </c>
      <c r="H33" s="51">
        <v>50</v>
      </c>
      <c r="I33" s="52">
        <v>64</v>
      </c>
      <c r="J33" s="51">
        <v>50</v>
      </c>
      <c r="K33" s="52">
        <v>47</v>
      </c>
      <c r="L33" s="51">
        <v>8</v>
      </c>
      <c r="M33" s="52">
        <v>0</v>
      </c>
      <c r="N33" s="51">
        <v>28</v>
      </c>
      <c r="O33" s="52">
        <v>24</v>
      </c>
      <c r="P33" s="51">
        <v>35</v>
      </c>
      <c r="Q33" s="52">
        <v>18</v>
      </c>
      <c r="R33" s="51">
        <v>50</v>
      </c>
      <c r="S33" s="52">
        <v>25</v>
      </c>
      <c r="T33" s="51">
        <v>50</v>
      </c>
      <c r="U33" s="52">
        <v>25</v>
      </c>
      <c r="V33" s="51">
        <v>50</v>
      </c>
      <c r="W33" s="52">
        <v>26</v>
      </c>
      <c r="X33" s="51">
        <v>50</v>
      </c>
      <c r="Y33" s="57">
        <v>14</v>
      </c>
      <c r="Z33" s="73">
        <f t="shared" si="5"/>
        <v>447</v>
      </c>
      <c r="AA33" s="60">
        <f t="shared" si="4"/>
        <v>316</v>
      </c>
    </row>
    <row r="34" spans="1:27" s="53" customFormat="1" ht="18" customHeight="1" x14ac:dyDescent="0.25">
      <c r="A34" s="50" t="s">
        <v>31</v>
      </c>
      <c r="B34" s="51">
        <v>180</v>
      </c>
      <c r="C34" s="52">
        <v>182</v>
      </c>
      <c r="D34" s="51">
        <v>180</v>
      </c>
      <c r="E34" s="52">
        <v>178</v>
      </c>
      <c r="F34" s="51">
        <v>164</v>
      </c>
      <c r="G34" s="52">
        <v>163</v>
      </c>
      <c r="H34" s="51">
        <v>180</v>
      </c>
      <c r="I34" s="52">
        <v>156</v>
      </c>
      <c r="J34" s="51">
        <v>160</v>
      </c>
      <c r="K34" s="52">
        <v>148</v>
      </c>
      <c r="L34" s="51">
        <v>165</v>
      </c>
      <c r="M34" s="52">
        <v>141</v>
      </c>
      <c r="N34" s="51">
        <v>150</v>
      </c>
      <c r="O34" s="52">
        <v>140</v>
      </c>
      <c r="P34" s="51">
        <v>160</v>
      </c>
      <c r="Q34" s="52">
        <v>168</v>
      </c>
      <c r="R34" s="51">
        <v>170</v>
      </c>
      <c r="S34" s="52">
        <v>177</v>
      </c>
      <c r="T34" s="51">
        <v>151</v>
      </c>
      <c r="U34" s="52">
        <v>137</v>
      </c>
      <c r="V34" s="51">
        <v>180</v>
      </c>
      <c r="W34" s="52">
        <v>159</v>
      </c>
      <c r="X34" s="51">
        <v>180</v>
      </c>
      <c r="Y34" s="57">
        <v>157</v>
      </c>
      <c r="Z34" s="73">
        <f t="shared" si="5"/>
        <v>2020</v>
      </c>
      <c r="AA34" s="60">
        <f t="shared" si="4"/>
        <v>1906</v>
      </c>
    </row>
    <row r="35" spans="1:27" s="53" customFormat="1" ht="18" customHeight="1" x14ac:dyDescent="0.25">
      <c r="A35" s="50" t="s">
        <v>45</v>
      </c>
      <c r="B35" s="51">
        <v>60</v>
      </c>
      <c r="C35" s="52">
        <v>51</v>
      </c>
      <c r="D35" s="51">
        <v>60</v>
      </c>
      <c r="E35" s="52">
        <v>52</v>
      </c>
      <c r="F35" s="51">
        <v>60</v>
      </c>
      <c r="G35" s="52">
        <v>58</v>
      </c>
      <c r="H35" s="51">
        <v>60</v>
      </c>
      <c r="I35" s="52">
        <v>35</v>
      </c>
      <c r="J35" s="51">
        <v>60</v>
      </c>
      <c r="K35" s="52">
        <v>38</v>
      </c>
      <c r="L35" s="51">
        <v>60</v>
      </c>
      <c r="M35" s="52">
        <v>34</v>
      </c>
      <c r="N35" s="51">
        <v>48</v>
      </c>
      <c r="O35" s="52">
        <v>41</v>
      </c>
      <c r="P35" s="51">
        <v>50</v>
      </c>
      <c r="Q35" s="52">
        <v>48</v>
      </c>
      <c r="R35" s="51">
        <v>48</v>
      </c>
      <c r="S35" s="52">
        <v>52</v>
      </c>
      <c r="T35" s="51">
        <v>45</v>
      </c>
      <c r="U35" s="52">
        <v>54</v>
      </c>
      <c r="V35" s="51">
        <v>53</v>
      </c>
      <c r="W35" s="52">
        <v>59</v>
      </c>
      <c r="X35" s="51">
        <v>60</v>
      </c>
      <c r="Y35" s="57">
        <v>53</v>
      </c>
      <c r="Z35" s="73">
        <f t="shared" si="5"/>
        <v>664</v>
      </c>
      <c r="AA35" s="60">
        <f t="shared" si="4"/>
        <v>575</v>
      </c>
    </row>
    <row r="36" spans="1:27" s="53" customFormat="1" ht="18" customHeight="1" x14ac:dyDescent="0.25">
      <c r="A36" s="50" t="s">
        <v>32</v>
      </c>
      <c r="B36" s="51">
        <v>40</v>
      </c>
      <c r="C36" s="52">
        <v>40</v>
      </c>
      <c r="D36" s="51">
        <v>40</v>
      </c>
      <c r="E36" s="52">
        <v>40</v>
      </c>
      <c r="F36" s="51">
        <v>40</v>
      </c>
      <c r="G36" s="52">
        <v>40</v>
      </c>
      <c r="H36" s="51">
        <v>40</v>
      </c>
      <c r="I36" s="52">
        <v>40</v>
      </c>
      <c r="J36" s="51">
        <v>33</v>
      </c>
      <c r="K36" s="52">
        <v>33</v>
      </c>
      <c r="L36" s="51">
        <v>40</v>
      </c>
      <c r="M36" s="52">
        <v>38</v>
      </c>
      <c r="N36" s="51">
        <v>40</v>
      </c>
      <c r="O36" s="52">
        <v>39</v>
      </c>
      <c r="P36" s="51">
        <v>37</v>
      </c>
      <c r="Q36" s="52">
        <v>37</v>
      </c>
      <c r="R36" s="51">
        <v>39</v>
      </c>
      <c r="S36" s="52">
        <v>39</v>
      </c>
      <c r="T36" s="51">
        <v>36</v>
      </c>
      <c r="U36" s="52">
        <v>36</v>
      </c>
      <c r="V36" s="51">
        <v>38</v>
      </c>
      <c r="W36" s="52">
        <v>30</v>
      </c>
      <c r="X36" s="51">
        <v>40</v>
      </c>
      <c r="Y36" s="57">
        <v>35</v>
      </c>
      <c r="Z36" s="73">
        <f t="shared" si="5"/>
        <v>463</v>
      </c>
      <c r="AA36" s="60">
        <f t="shared" si="4"/>
        <v>447</v>
      </c>
    </row>
    <row r="37" spans="1:27" s="53" customFormat="1" ht="18" customHeight="1" x14ac:dyDescent="0.25">
      <c r="A37" s="50" t="s">
        <v>46</v>
      </c>
      <c r="B37" s="51">
        <v>1000</v>
      </c>
      <c r="C37" s="52">
        <v>996</v>
      </c>
      <c r="D37" s="51">
        <v>1020</v>
      </c>
      <c r="E37" s="52">
        <v>1015</v>
      </c>
      <c r="F37" s="51">
        <v>1010</v>
      </c>
      <c r="G37" s="52">
        <v>1014</v>
      </c>
      <c r="H37" s="51">
        <v>1000</v>
      </c>
      <c r="I37" s="52">
        <v>933</v>
      </c>
      <c r="J37" s="51">
        <v>960</v>
      </c>
      <c r="K37" s="52">
        <v>822</v>
      </c>
      <c r="L37" s="51">
        <v>800</v>
      </c>
      <c r="M37" s="52">
        <v>666</v>
      </c>
      <c r="N37" s="51">
        <v>920</v>
      </c>
      <c r="O37" s="52">
        <v>820</v>
      </c>
      <c r="P37" s="51">
        <v>1000</v>
      </c>
      <c r="Q37" s="52">
        <v>1024</v>
      </c>
      <c r="R37" s="51">
        <v>1000</v>
      </c>
      <c r="S37" s="52">
        <v>997</v>
      </c>
      <c r="T37" s="51">
        <v>978</v>
      </c>
      <c r="U37" s="52">
        <v>911</v>
      </c>
      <c r="V37" s="51">
        <v>970</v>
      </c>
      <c r="W37" s="52">
        <v>939</v>
      </c>
      <c r="X37" s="51">
        <v>1000</v>
      </c>
      <c r="Y37" s="57">
        <v>982</v>
      </c>
      <c r="Z37" s="73">
        <f t="shared" si="5"/>
        <v>11658</v>
      </c>
      <c r="AA37" s="60">
        <f t="shared" si="4"/>
        <v>11119</v>
      </c>
    </row>
    <row r="38" spans="1:27" s="53" customFormat="1" ht="18" customHeight="1" x14ac:dyDescent="0.25">
      <c r="A38" s="50" t="s">
        <v>47</v>
      </c>
      <c r="B38" s="51">
        <v>5</v>
      </c>
      <c r="C38" s="52">
        <v>8</v>
      </c>
      <c r="D38" s="51">
        <v>5</v>
      </c>
      <c r="E38" s="52">
        <v>5</v>
      </c>
      <c r="F38" s="51">
        <v>5</v>
      </c>
      <c r="G38" s="52">
        <v>5</v>
      </c>
      <c r="H38" s="51">
        <v>5</v>
      </c>
      <c r="I38" s="52">
        <v>5</v>
      </c>
      <c r="J38" s="51">
        <v>5</v>
      </c>
      <c r="K38" s="52">
        <v>5</v>
      </c>
      <c r="L38" s="51">
        <v>5</v>
      </c>
      <c r="M38" s="52">
        <v>4</v>
      </c>
      <c r="N38" s="51">
        <v>5</v>
      </c>
      <c r="O38" s="52">
        <v>5</v>
      </c>
      <c r="P38" s="51">
        <v>5</v>
      </c>
      <c r="Q38" s="52">
        <v>5</v>
      </c>
      <c r="R38" s="51">
        <v>5</v>
      </c>
      <c r="S38" s="52">
        <v>5</v>
      </c>
      <c r="T38" s="51">
        <v>5</v>
      </c>
      <c r="U38" s="52">
        <v>5</v>
      </c>
      <c r="V38" s="51">
        <v>5</v>
      </c>
      <c r="W38" s="52">
        <v>6</v>
      </c>
      <c r="X38" s="51">
        <v>5</v>
      </c>
      <c r="Y38" s="57">
        <v>5</v>
      </c>
      <c r="Z38" s="73">
        <f t="shared" si="5"/>
        <v>60</v>
      </c>
      <c r="AA38" s="60">
        <f t="shared" si="4"/>
        <v>63</v>
      </c>
    </row>
    <row r="39" spans="1:27" s="53" customFormat="1" ht="18" customHeight="1" x14ac:dyDescent="0.25">
      <c r="A39" s="50" t="s">
        <v>33</v>
      </c>
      <c r="B39" s="51">
        <v>40</v>
      </c>
      <c r="C39" s="52">
        <v>43</v>
      </c>
      <c r="D39" s="51">
        <v>40</v>
      </c>
      <c r="E39" s="52">
        <v>36</v>
      </c>
      <c r="F39" s="51">
        <v>41</v>
      </c>
      <c r="G39" s="52">
        <v>40</v>
      </c>
      <c r="H39" s="51">
        <v>40</v>
      </c>
      <c r="I39" s="52">
        <v>43</v>
      </c>
      <c r="J39" s="51">
        <v>42</v>
      </c>
      <c r="K39" s="52">
        <v>42</v>
      </c>
      <c r="L39" s="51">
        <v>41</v>
      </c>
      <c r="M39" s="52">
        <v>41</v>
      </c>
      <c r="N39" s="51">
        <v>40</v>
      </c>
      <c r="O39" s="52">
        <v>40</v>
      </c>
      <c r="P39" s="51">
        <v>40</v>
      </c>
      <c r="Q39" s="52">
        <v>41</v>
      </c>
      <c r="R39" s="51">
        <v>40</v>
      </c>
      <c r="S39" s="52">
        <v>42</v>
      </c>
      <c r="T39" s="51">
        <v>42</v>
      </c>
      <c r="U39" s="52">
        <v>42</v>
      </c>
      <c r="V39" s="51">
        <v>45</v>
      </c>
      <c r="W39" s="52">
        <v>45</v>
      </c>
      <c r="X39" s="51">
        <v>40</v>
      </c>
      <c r="Y39" s="57">
        <v>40</v>
      </c>
      <c r="Z39" s="73">
        <f t="shared" si="5"/>
        <v>491</v>
      </c>
      <c r="AA39" s="60">
        <f t="shared" si="4"/>
        <v>495</v>
      </c>
    </row>
    <row r="40" spans="1:27" ht="18" customHeight="1" x14ac:dyDescent="0.25">
      <c r="A40" s="50" t="s">
        <v>34</v>
      </c>
      <c r="B40" s="11">
        <v>5</v>
      </c>
      <c r="C40" s="13">
        <v>5</v>
      </c>
      <c r="D40" s="11">
        <v>5</v>
      </c>
      <c r="E40" s="13">
        <v>7</v>
      </c>
      <c r="F40" s="11">
        <v>5</v>
      </c>
      <c r="G40" s="13">
        <v>5</v>
      </c>
      <c r="H40" s="11">
        <v>5</v>
      </c>
      <c r="I40" s="13">
        <v>5</v>
      </c>
      <c r="J40" s="11">
        <v>4</v>
      </c>
      <c r="K40" s="13">
        <v>4</v>
      </c>
      <c r="L40" s="11">
        <v>5</v>
      </c>
      <c r="M40" s="13">
        <v>2</v>
      </c>
      <c r="N40" s="11">
        <v>5</v>
      </c>
      <c r="O40" s="13">
        <v>5</v>
      </c>
      <c r="P40" s="11">
        <v>5</v>
      </c>
      <c r="Q40" s="13">
        <v>5</v>
      </c>
      <c r="R40" s="11">
        <v>5</v>
      </c>
      <c r="S40" s="13">
        <v>5</v>
      </c>
      <c r="T40" s="11">
        <v>5</v>
      </c>
      <c r="U40" s="13">
        <v>5</v>
      </c>
      <c r="V40" s="11">
        <v>5</v>
      </c>
      <c r="W40" s="13">
        <v>5</v>
      </c>
      <c r="X40" s="11">
        <v>5</v>
      </c>
      <c r="Y40" s="58">
        <v>6</v>
      </c>
      <c r="Z40" s="73">
        <f t="shared" si="5"/>
        <v>59</v>
      </c>
      <c r="AA40" s="60">
        <f t="shared" si="4"/>
        <v>59</v>
      </c>
    </row>
    <row r="41" spans="1:27" ht="18" customHeight="1" x14ac:dyDescent="0.25">
      <c r="A41" s="50" t="s">
        <v>35</v>
      </c>
      <c r="B41" s="11">
        <v>73</v>
      </c>
      <c r="C41" s="13">
        <v>100</v>
      </c>
      <c r="D41" s="11">
        <v>93</v>
      </c>
      <c r="E41" s="13">
        <v>91</v>
      </c>
      <c r="F41" s="11">
        <v>73</v>
      </c>
      <c r="G41" s="13">
        <v>113</v>
      </c>
      <c r="H41" s="11">
        <v>73</v>
      </c>
      <c r="I41" s="13">
        <v>85</v>
      </c>
      <c r="J41" s="11">
        <v>73</v>
      </c>
      <c r="K41" s="13">
        <v>106</v>
      </c>
      <c r="L41" s="11">
        <v>73</v>
      </c>
      <c r="M41" s="13">
        <v>98</v>
      </c>
      <c r="N41" s="11">
        <v>73</v>
      </c>
      <c r="O41" s="13">
        <v>92</v>
      </c>
      <c r="P41" s="11">
        <v>73</v>
      </c>
      <c r="Q41" s="13">
        <v>94</v>
      </c>
      <c r="R41" s="11">
        <v>73</v>
      </c>
      <c r="S41" s="13">
        <v>87</v>
      </c>
      <c r="T41" s="11">
        <v>73</v>
      </c>
      <c r="U41" s="13">
        <v>111</v>
      </c>
      <c r="V41" s="11">
        <v>86</v>
      </c>
      <c r="W41" s="13">
        <v>138</v>
      </c>
      <c r="X41" s="11">
        <v>73</v>
      </c>
      <c r="Y41" s="58">
        <v>115</v>
      </c>
      <c r="Z41" s="73">
        <f t="shared" si="5"/>
        <v>909</v>
      </c>
      <c r="AA41" s="60">
        <f t="shared" si="4"/>
        <v>1230</v>
      </c>
    </row>
    <row r="42" spans="1:27" ht="18" customHeight="1" x14ac:dyDescent="0.25">
      <c r="A42" s="50" t="s">
        <v>36</v>
      </c>
      <c r="B42" s="11">
        <v>1020</v>
      </c>
      <c r="C42" s="13">
        <v>999</v>
      </c>
      <c r="D42" s="11">
        <v>941</v>
      </c>
      <c r="E42" s="13">
        <v>1044</v>
      </c>
      <c r="F42" s="11">
        <v>940</v>
      </c>
      <c r="G42" s="13">
        <v>919</v>
      </c>
      <c r="H42" s="11">
        <v>900</v>
      </c>
      <c r="I42" s="13">
        <v>954</v>
      </c>
      <c r="J42" s="11">
        <v>990</v>
      </c>
      <c r="K42" s="13">
        <v>939</v>
      </c>
      <c r="L42" s="11">
        <v>950</v>
      </c>
      <c r="M42" s="13">
        <v>950</v>
      </c>
      <c r="N42" s="11">
        <v>1067</v>
      </c>
      <c r="O42" s="13">
        <v>1079</v>
      </c>
      <c r="P42" s="11">
        <v>992</v>
      </c>
      <c r="Q42" s="13">
        <v>983</v>
      </c>
      <c r="R42" s="11">
        <v>977</v>
      </c>
      <c r="S42" s="13">
        <v>946</v>
      </c>
      <c r="T42" s="11">
        <v>999</v>
      </c>
      <c r="U42" s="13">
        <v>972</v>
      </c>
      <c r="V42" s="11">
        <v>912</v>
      </c>
      <c r="W42" s="13">
        <v>930</v>
      </c>
      <c r="X42" s="11">
        <v>900</v>
      </c>
      <c r="Y42" s="58">
        <v>937</v>
      </c>
      <c r="Z42" s="73">
        <f t="shared" si="5"/>
        <v>11588</v>
      </c>
      <c r="AA42" s="60">
        <f t="shared" si="4"/>
        <v>11652</v>
      </c>
    </row>
    <row r="43" spans="1:27" ht="18" customHeight="1" x14ac:dyDescent="0.25">
      <c r="A43" s="50" t="s">
        <v>37</v>
      </c>
      <c r="B43" s="11">
        <v>90</v>
      </c>
      <c r="C43" s="13">
        <v>68</v>
      </c>
      <c r="D43" s="11">
        <v>90</v>
      </c>
      <c r="E43" s="13">
        <v>73</v>
      </c>
      <c r="F43" s="11">
        <v>120</v>
      </c>
      <c r="G43" s="13">
        <v>86</v>
      </c>
      <c r="H43" s="11">
        <v>120</v>
      </c>
      <c r="I43" s="13">
        <v>102</v>
      </c>
      <c r="J43" s="11">
        <v>120</v>
      </c>
      <c r="K43" s="13">
        <v>116</v>
      </c>
      <c r="L43" s="11">
        <v>129</v>
      </c>
      <c r="M43" s="13">
        <v>119</v>
      </c>
      <c r="N43" s="11">
        <v>120</v>
      </c>
      <c r="O43" s="13">
        <v>74</v>
      </c>
      <c r="P43" s="11">
        <v>120</v>
      </c>
      <c r="Q43" s="13">
        <v>106</v>
      </c>
      <c r="R43" s="11">
        <v>120</v>
      </c>
      <c r="S43" s="13">
        <v>127</v>
      </c>
      <c r="T43" s="11">
        <v>120</v>
      </c>
      <c r="U43" s="13">
        <v>116</v>
      </c>
      <c r="V43" s="11">
        <v>120</v>
      </c>
      <c r="W43" s="13">
        <v>102</v>
      </c>
      <c r="X43" s="11">
        <v>120</v>
      </c>
      <c r="Y43" s="58">
        <v>109</v>
      </c>
      <c r="Z43" s="73">
        <f t="shared" si="5"/>
        <v>1389</v>
      </c>
      <c r="AA43" s="60">
        <f t="shared" si="4"/>
        <v>1198</v>
      </c>
    </row>
    <row r="44" spans="1:27" ht="18" customHeight="1" x14ac:dyDescent="0.25">
      <c r="A44" s="50" t="s">
        <v>38</v>
      </c>
      <c r="B44" s="11">
        <v>90</v>
      </c>
      <c r="C44" s="13">
        <v>92</v>
      </c>
      <c r="D44" s="11">
        <v>90</v>
      </c>
      <c r="E44" s="13">
        <v>83</v>
      </c>
      <c r="F44" s="11">
        <v>120</v>
      </c>
      <c r="G44" s="13">
        <v>106</v>
      </c>
      <c r="H44" s="11">
        <v>120</v>
      </c>
      <c r="I44" s="13">
        <v>104</v>
      </c>
      <c r="J44" s="11">
        <v>120</v>
      </c>
      <c r="K44" s="13">
        <v>91</v>
      </c>
      <c r="L44" s="11">
        <v>120</v>
      </c>
      <c r="M44" s="13">
        <v>109</v>
      </c>
      <c r="N44" s="11">
        <v>90</v>
      </c>
      <c r="O44" s="13">
        <v>79</v>
      </c>
      <c r="P44" s="11">
        <v>120</v>
      </c>
      <c r="Q44" s="13">
        <v>73</v>
      </c>
      <c r="R44" s="11">
        <v>90</v>
      </c>
      <c r="S44" s="13">
        <v>79</v>
      </c>
      <c r="T44" s="11">
        <v>120</v>
      </c>
      <c r="U44" s="13">
        <v>91</v>
      </c>
      <c r="V44" s="11">
        <v>120</v>
      </c>
      <c r="W44" s="13">
        <v>131</v>
      </c>
      <c r="X44" s="11">
        <v>120</v>
      </c>
      <c r="Y44" s="58">
        <v>107</v>
      </c>
      <c r="Z44" s="73">
        <f t="shared" si="5"/>
        <v>1320</v>
      </c>
      <c r="AA44" s="60">
        <f t="shared" si="4"/>
        <v>1145</v>
      </c>
    </row>
    <row r="45" spans="1:27" ht="18" customHeight="1" x14ac:dyDescent="0.25">
      <c r="A45" s="49" t="s">
        <v>39</v>
      </c>
      <c r="B45" s="11">
        <v>14</v>
      </c>
      <c r="C45" s="13">
        <v>15</v>
      </c>
      <c r="D45" s="11">
        <v>14</v>
      </c>
      <c r="E45" s="13">
        <v>14</v>
      </c>
      <c r="F45" s="11">
        <v>14</v>
      </c>
      <c r="G45" s="13">
        <v>14</v>
      </c>
      <c r="H45" s="11">
        <v>14</v>
      </c>
      <c r="I45" s="13">
        <v>14</v>
      </c>
      <c r="J45" s="11">
        <v>15</v>
      </c>
      <c r="K45" s="13">
        <v>15</v>
      </c>
      <c r="L45" s="11">
        <v>14</v>
      </c>
      <c r="M45" s="13">
        <v>14</v>
      </c>
      <c r="N45" s="11">
        <v>14</v>
      </c>
      <c r="O45" s="13">
        <v>15</v>
      </c>
      <c r="P45" s="11">
        <v>14</v>
      </c>
      <c r="Q45" s="13">
        <v>14</v>
      </c>
      <c r="R45" s="11">
        <v>12</v>
      </c>
      <c r="S45" s="13">
        <v>12</v>
      </c>
      <c r="T45" s="11">
        <v>15</v>
      </c>
      <c r="U45" s="13">
        <v>15</v>
      </c>
      <c r="V45" s="11">
        <v>14</v>
      </c>
      <c r="W45" s="13">
        <v>15</v>
      </c>
      <c r="X45" s="11">
        <v>14</v>
      </c>
      <c r="Y45" s="58">
        <v>15</v>
      </c>
      <c r="Z45" s="73">
        <f t="shared" si="5"/>
        <v>168</v>
      </c>
      <c r="AA45" s="60">
        <f t="shared" si="4"/>
        <v>172</v>
      </c>
    </row>
    <row r="46" spans="1:27" ht="18" customHeight="1" thickBot="1" x14ac:dyDescent="0.3">
      <c r="A46" s="18" t="s">
        <v>20</v>
      </c>
      <c r="B46" s="19">
        <f t="shared" ref="B46:Y46" si="6">SUM(B24:B45)</f>
        <v>3024</v>
      </c>
      <c r="C46" s="21">
        <f t="shared" si="6"/>
        <v>3034</v>
      </c>
      <c r="D46" s="19">
        <f t="shared" si="6"/>
        <v>3016</v>
      </c>
      <c r="E46" s="21">
        <f t="shared" si="6"/>
        <v>3025</v>
      </c>
      <c r="F46" s="19">
        <f t="shared" si="6"/>
        <v>3025</v>
      </c>
      <c r="G46" s="21">
        <f t="shared" si="6"/>
        <v>2981</v>
      </c>
      <c r="H46" s="19">
        <f t="shared" si="6"/>
        <v>2985</v>
      </c>
      <c r="I46" s="21">
        <f t="shared" si="6"/>
        <v>2961</v>
      </c>
      <c r="J46" s="19">
        <f t="shared" si="6"/>
        <v>3040</v>
      </c>
      <c r="K46" s="21">
        <f t="shared" si="6"/>
        <v>2805</v>
      </c>
      <c r="L46" s="19">
        <f t="shared" si="6"/>
        <v>2964</v>
      </c>
      <c r="M46" s="21">
        <f t="shared" si="6"/>
        <v>2765</v>
      </c>
      <c r="N46" s="19">
        <f t="shared" si="6"/>
        <v>3019</v>
      </c>
      <c r="O46" s="21">
        <f t="shared" si="6"/>
        <v>2896</v>
      </c>
      <c r="P46" s="19">
        <f t="shared" si="6"/>
        <v>3026</v>
      </c>
      <c r="Q46" s="21">
        <f t="shared" si="6"/>
        <v>3050</v>
      </c>
      <c r="R46" s="19">
        <f t="shared" si="6"/>
        <v>3013</v>
      </c>
      <c r="S46" s="21">
        <f t="shared" si="6"/>
        <v>3034</v>
      </c>
      <c r="T46" s="19">
        <f t="shared" si="6"/>
        <v>3026</v>
      </c>
      <c r="U46" s="21">
        <f t="shared" si="6"/>
        <v>2944</v>
      </c>
      <c r="V46" s="19">
        <f t="shared" si="6"/>
        <v>2974</v>
      </c>
      <c r="W46" s="21">
        <f t="shared" si="6"/>
        <v>3021</v>
      </c>
      <c r="X46" s="19">
        <f t="shared" si="6"/>
        <v>2985</v>
      </c>
      <c r="Y46" s="61">
        <f t="shared" si="6"/>
        <v>2967</v>
      </c>
      <c r="Z46" s="71">
        <f>SUM(Z24:Z45)</f>
        <v>36097</v>
      </c>
      <c r="AA46" s="72">
        <f>SUM(AA24:AA45)</f>
        <v>35483</v>
      </c>
    </row>
    <row r="47" spans="1:27" s="80" customFormat="1" ht="18" customHeight="1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78"/>
      <c r="W47" s="78"/>
      <c r="X47" s="78"/>
      <c r="Y47" s="79"/>
      <c r="Z47" s="78"/>
      <c r="AA47" s="78"/>
    </row>
    <row r="48" spans="1:27" ht="18" customHeight="1" x14ac:dyDescent="0.25">
      <c r="A48" s="82" t="s">
        <v>52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4"/>
      <c r="W48" s="4"/>
      <c r="X48" s="28"/>
      <c r="Y48" s="29"/>
      <c r="Z48" s="4"/>
      <c r="AA48" s="4"/>
    </row>
    <row r="49" spans="1:27" ht="18" customHeight="1" x14ac:dyDescent="0.25">
      <c r="A49" s="82" t="s">
        <v>53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4"/>
      <c r="W49" s="4"/>
      <c r="X49" s="28"/>
      <c r="Y49" s="29"/>
      <c r="Z49" s="4"/>
      <c r="AA49" s="4"/>
    </row>
    <row r="50" spans="1:27" ht="18" customHeight="1" x14ac:dyDescent="0.25">
      <c r="A50" s="82" t="s">
        <v>54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4"/>
      <c r="W50" s="4"/>
      <c r="X50" s="28"/>
      <c r="Y50" s="29"/>
      <c r="Z50" s="4"/>
      <c r="AA50" s="4"/>
    </row>
    <row r="51" spans="1:27" ht="18" customHeight="1" x14ac:dyDescent="0.25">
      <c r="A51" s="81" t="s">
        <v>55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4"/>
      <c r="W51" s="4"/>
      <c r="X51" s="28"/>
      <c r="Y51" s="29"/>
      <c r="Z51" s="4"/>
      <c r="AA51" s="4"/>
    </row>
    <row r="52" spans="1:27" ht="18" customHeight="1" x14ac:dyDescent="0.25">
      <c r="A52" s="82" t="s">
        <v>56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4"/>
      <c r="W52" s="4"/>
      <c r="X52" s="28"/>
      <c r="Y52" s="29"/>
      <c r="Z52" s="4"/>
      <c r="AA52" s="4"/>
    </row>
    <row r="53" spans="1:27" ht="18" customHeight="1" x14ac:dyDescent="0.25">
      <c r="A53" s="82" t="s">
        <v>57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4"/>
      <c r="W53" s="4"/>
      <c r="X53" s="28"/>
      <c r="Y53" s="29"/>
      <c r="Z53" s="4"/>
      <c r="AA53" s="4"/>
    </row>
    <row r="54" spans="1:27" ht="18" customHeight="1" x14ac:dyDescent="0.25">
      <c r="A54" s="82" t="s">
        <v>58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4"/>
      <c r="W54" s="4"/>
      <c r="X54" s="28"/>
      <c r="Y54" s="29"/>
      <c r="Z54" s="4"/>
      <c r="AA54" s="4"/>
    </row>
    <row r="55" spans="1:27" ht="18" customHeight="1" x14ac:dyDescent="0.25">
      <c r="A55" s="82" t="s">
        <v>59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4"/>
      <c r="W55" s="4"/>
      <c r="X55" s="28"/>
      <c r="Y55" s="29"/>
      <c r="Z55" s="4"/>
      <c r="AA55" s="4"/>
    </row>
    <row r="56" spans="1:27" ht="18" customHeight="1" x14ac:dyDescent="0.25">
      <c r="A56" s="82" t="s">
        <v>60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4"/>
      <c r="W56" s="4"/>
      <c r="X56" s="28"/>
      <c r="Y56" s="29"/>
      <c r="Z56" s="4"/>
      <c r="AA56" s="4"/>
    </row>
    <row r="57" spans="1:27" ht="18" customHeight="1" x14ac:dyDescent="0.25">
      <c r="A57" s="82" t="s">
        <v>61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4"/>
      <c r="W57" s="4"/>
      <c r="X57" s="28"/>
      <c r="Y57" s="29"/>
      <c r="Z57" s="4"/>
      <c r="AA57" s="4"/>
    </row>
    <row r="58" spans="1:27" ht="18" customHeight="1" x14ac:dyDescent="0.25">
      <c r="A58" s="82" t="s">
        <v>62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4"/>
      <c r="W58" s="4"/>
      <c r="X58" s="28"/>
      <c r="Y58" s="29"/>
      <c r="Z58" s="4"/>
      <c r="AA58" s="4"/>
    </row>
    <row r="59" spans="1:27" ht="18" customHeight="1" x14ac:dyDescent="0.25">
      <c r="A59" s="82" t="s">
        <v>63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4"/>
      <c r="W59" s="4"/>
      <c r="X59" s="28"/>
      <c r="Y59" s="29"/>
      <c r="Z59" s="4"/>
      <c r="AA59" s="4"/>
    </row>
    <row r="60" spans="1:27" ht="18" customHeight="1" x14ac:dyDescent="0.25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4"/>
      <c r="W60" s="4"/>
      <c r="X60" s="28"/>
      <c r="Y60" s="29"/>
      <c r="Z60" s="4"/>
      <c r="AA60" s="4"/>
    </row>
    <row r="61" spans="1:27" ht="18" customHeight="1" x14ac:dyDescent="0.25">
      <c r="A61" s="2" t="s">
        <v>64</v>
      </c>
    </row>
    <row r="62" spans="1:27" ht="18" customHeight="1" x14ac:dyDescent="0.25">
      <c r="A62" s="2" t="s">
        <v>43</v>
      </c>
    </row>
  </sheetData>
  <sheetProtection selectLockedCells="1" selectUnlockedCells="1"/>
  <mergeCells count="67">
    <mergeCell ref="Z22:AA22"/>
    <mergeCell ref="Z17:AA17"/>
    <mergeCell ref="L17:M17"/>
    <mergeCell ref="N17:O17"/>
    <mergeCell ref="P17:Q17"/>
    <mergeCell ref="R17:S17"/>
    <mergeCell ref="T17:U17"/>
    <mergeCell ref="A21:AA21"/>
    <mergeCell ref="V17:W17"/>
    <mergeCell ref="X17:Y17"/>
    <mergeCell ref="B17:C17"/>
    <mergeCell ref="D17:E17"/>
    <mergeCell ref="F17:G17"/>
    <mergeCell ref="H17:I17"/>
    <mergeCell ref="J17:K17"/>
    <mergeCell ref="X22:Y22"/>
    <mergeCell ref="A1:AA1"/>
    <mergeCell ref="A2:AA2"/>
    <mergeCell ref="Z6:AA6"/>
    <mergeCell ref="X6:Y6"/>
    <mergeCell ref="V6:W6"/>
    <mergeCell ref="T6:U6"/>
    <mergeCell ref="R6:S6"/>
    <mergeCell ref="P6:Q6"/>
    <mergeCell ref="N6:O6"/>
    <mergeCell ref="H6:I6"/>
    <mergeCell ref="J6:K6"/>
    <mergeCell ref="L6:M6"/>
    <mergeCell ref="B6:C6"/>
    <mergeCell ref="D6:E6"/>
    <mergeCell ref="F6:G6"/>
    <mergeCell ref="Z12:AA12"/>
    <mergeCell ref="V12:W12"/>
    <mergeCell ref="T12:U12"/>
    <mergeCell ref="R12:S12"/>
    <mergeCell ref="P12:Q12"/>
    <mergeCell ref="P22:Q22"/>
    <mergeCell ref="B22:C22"/>
    <mergeCell ref="D12:E12"/>
    <mergeCell ref="B12:C12"/>
    <mergeCell ref="X12:Y12"/>
    <mergeCell ref="N12:O12"/>
    <mergeCell ref="L12:M12"/>
    <mergeCell ref="J12:K12"/>
    <mergeCell ref="H12:I12"/>
    <mergeCell ref="F12:G12"/>
    <mergeCell ref="A54:U54"/>
    <mergeCell ref="A50:U50"/>
    <mergeCell ref="A49:U49"/>
    <mergeCell ref="A48:U48"/>
    <mergeCell ref="V22:W22"/>
    <mergeCell ref="A53:U53"/>
    <mergeCell ref="A52:U52"/>
    <mergeCell ref="A47:U47"/>
    <mergeCell ref="D22:E22"/>
    <mergeCell ref="F22:G22"/>
    <mergeCell ref="R22:S22"/>
    <mergeCell ref="T22:U22"/>
    <mergeCell ref="H22:I22"/>
    <mergeCell ref="J22:K22"/>
    <mergeCell ref="L22:M22"/>
    <mergeCell ref="N22:O22"/>
    <mergeCell ref="A59:U59"/>
    <mergeCell ref="A58:U58"/>
    <mergeCell ref="A57:U57"/>
    <mergeCell ref="A56:U56"/>
    <mergeCell ref="A55:U55"/>
  </mergeCells>
  <conditionalFormatting sqref="L67:L65490 D61:D65511 L61 H61:H65511 P61:P65511 T61:T65511 D11 H11 X11 L11 T11 P11 L16 H16 D16 D21 X21 H21 T21 L21 P21 T47 P47 L47 H47 D47 H5 H1:H2 L5 L1:L2 P5 P1:P2 X5 X1:X2 T5 T1:T2 D5 D1:D2 X47:X65511">
    <cfRule type="cellIs" dxfId="7" priority="293" stopIfTrue="1" operator="lessThan">
      <formula>0</formula>
    </cfRule>
  </conditionalFormatting>
  <conditionalFormatting sqref="L67:L65490 D61:D65511 L61 H61:H65511 P61:P65511 T61:T65511 D11 H11 X11 L11 T11 P11 L16 H16 D16 D21 X21 H21 T21 L21 P21 T47 P47 L47 H47 D47 H5 H1:H2 L5 L1:L2 P5 P1:P2 X5 X1:X2 T5 T1:T2 D5 D1:D2 X47:X65511">
    <cfRule type="cellIs" dxfId="6" priority="294" stopIfTrue="1" operator="greaterThanOrEqual">
      <formula>0</formula>
    </cfRule>
  </conditionalFormatting>
  <conditionalFormatting sqref="T48 P48 L48 H48 D48">
    <cfRule type="cellIs" dxfId="5" priority="5" stopIfTrue="1" operator="lessThan">
      <formula>0</formula>
    </cfRule>
  </conditionalFormatting>
  <conditionalFormatting sqref="T48 P48 L48 H48 D48">
    <cfRule type="cellIs" dxfId="4" priority="6" stopIfTrue="1" operator="greaterThanOrEqual">
      <formula>0</formula>
    </cfRule>
  </conditionalFormatting>
  <conditionalFormatting sqref="T49 P49 L49 H49 D49">
    <cfRule type="cellIs" dxfId="3" priority="3" stopIfTrue="1" operator="lessThan">
      <formula>0</formula>
    </cfRule>
  </conditionalFormatting>
  <conditionalFormatting sqref="T49 P49 L49 H49 D49">
    <cfRule type="cellIs" dxfId="2" priority="4" stopIfTrue="1" operator="greaterThanOrEqual">
      <formula>0</formula>
    </cfRule>
  </conditionalFormatting>
  <conditionalFormatting sqref="T50:T51 P50:P51 L50:L51 H50:H51 D50:D51">
    <cfRule type="cellIs" dxfId="1" priority="1" stopIfTrue="1" operator="lessThan">
      <formula>0</formula>
    </cfRule>
  </conditionalFormatting>
  <conditionalFormatting sqref="T50:T51 P50:P51 L50:L51 H50:H51 D50:D51">
    <cfRule type="cellIs" dxfId="0" priority="2" stopIfTrue="1" operator="greaterThanOrEqual">
      <formula>0</formula>
    </cfRule>
  </conditionalFormatting>
  <printOptions horizontalCentered="1"/>
  <pageMargins left="0.19652777777777777" right="0.19652777777777777" top="0.78749999999999998" bottom="0.51180555555555551" header="0.51180555555555551" footer="0.51180555555555551"/>
  <pageSetup paperSize="9" scale="58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2021</vt:lpstr>
      <vt:lpstr>'2021'!Area_de_impressao</vt:lpstr>
      <vt:lpstr>'2021'!Titulos_de_impressao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Antonio Batalha Junior</cp:lastModifiedBy>
  <cp:revision/>
  <cp:lastPrinted>2021-01-19T15:28:20Z</cp:lastPrinted>
  <dcterms:created xsi:type="dcterms:W3CDTF">2018-06-11T18:27:08Z</dcterms:created>
  <dcterms:modified xsi:type="dcterms:W3CDTF">2022-01-07T17:25:33Z</dcterms:modified>
  <cp:category/>
  <cp:contentStatus/>
</cp:coreProperties>
</file>