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8.173.5\Agendamento de Consultas\Agendamento de Consultas Compartilhado\Documentação Obrigatória\Relatório de Atividades Ambulatorial\"/>
    </mc:Choice>
  </mc:AlternateContent>
  <xr:revisionPtr revIDLastSave="0" documentId="8_{E9FDC226-1BFB-4910-809E-100EEB7268C1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2020" sheetId="1" r:id="rId1"/>
  </sheets>
  <definedNames>
    <definedName name="_xlnm.Print_Area" localSheetId="0">'2020'!$A$1:$AA$59</definedName>
    <definedName name="_xlnm.Print_Titles" localSheetId="0">'2020'!$1:$2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5" i="1" l="1"/>
  <c r="Z25" i="1"/>
  <c r="Z36" i="1" l="1"/>
  <c r="Z35" i="1"/>
  <c r="Z33" i="1"/>
  <c r="AA36" i="1"/>
  <c r="AA35" i="1"/>
  <c r="AA33" i="1"/>
  <c r="AA28" i="1" l="1"/>
  <c r="Z28" i="1"/>
  <c r="F40" i="1" l="1"/>
  <c r="F39" i="1"/>
  <c r="D40" i="1"/>
  <c r="D39" i="1"/>
  <c r="AA8" i="1" l="1"/>
  <c r="Z8" i="1"/>
  <c r="AA7" i="1"/>
  <c r="Z7" i="1"/>
  <c r="AA13" i="1"/>
  <c r="Z13" i="1"/>
  <c r="AA18" i="1"/>
  <c r="Z18" i="1"/>
  <c r="Z19" i="1" s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4" i="1"/>
  <c r="Z34" i="1"/>
  <c r="AA32" i="1"/>
  <c r="Z32" i="1"/>
  <c r="AA31" i="1"/>
  <c r="Z31" i="1"/>
  <c r="AA30" i="1"/>
  <c r="Z30" i="1"/>
  <c r="AA29" i="1"/>
  <c r="Z29" i="1"/>
  <c r="AA27" i="1"/>
  <c r="Z27" i="1"/>
  <c r="AA26" i="1"/>
  <c r="Z26" i="1"/>
  <c r="AA24" i="1"/>
  <c r="Z24" i="1"/>
  <c r="AA23" i="1"/>
  <c r="Z23" i="1"/>
  <c r="AA44" i="1" l="1"/>
  <c r="Z44" i="1"/>
  <c r="Z9" i="1"/>
  <c r="W14" i="1" l="1"/>
  <c r="W9" i="1" l="1"/>
  <c r="AA14" i="1" l="1"/>
  <c r="J44" i="1" l="1"/>
  <c r="K44" i="1" l="1"/>
  <c r="K9" i="1" l="1"/>
  <c r="I9" i="1" l="1"/>
  <c r="E9" i="1" l="1"/>
  <c r="D44" i="1" l="1"/>
  <c r="B44" i="1"/>
  <c r="AA9" i="1"/>
  <c r="X44" i="1" l="1"/>
  <c r="Y44" i="1"/>
  <c r="W44" i="1"/>
  <c r="V44" i="1"/>
  <c r="U44" i="1"/>
  <c r="T44" i="1"/>
  <c r="S44" i="1"/>
  <c r="R44" i="1"/>
  <c r="Q44" i="1"/>
  <c r="P44" i="1"/>
  <c r="O44" i="1"/>
  <c r="N44" i="1"/>
  <c r="M44" i="1"/>
  <c r="L44" i="1"/>
  <c r="I44" i="1"/>
  <c r="H44" i="1"/>
  <c r="G44" i="1"/>
  <c r="F44" i="1"/>
  <c r="E44" i="1"/>
  <c r="C44" i="1"/>
  <c r="N9" i="1" l="1"/>
  <c r="L9" i="1"/>
  <c r="J9" i="1"/>
  <c r="H9" i="1"/>
  <c r="F9" i="1"/>
  <c r="D9" i="1"/>
  <c r="B9" i="1"/>
  <c r="AA19" i="1" l="1"/>
  <c r="Y19" i="1"/>
  <c r="X19" i="1"/>
  <c r="W19" i="1"/>
  <c r="V19" i="1"/>
  <c r="U19" i="1"/>
  <c r="T19" i="1"/>
  <c r="S19" i="1"/>
  <c r="R19" i="1"/>
  <c r="Q19" i="1"/>
  <c r="P19" i="1"/>
  <c r="O19" i="1"/>
  <c r="N19" i="1"/>
  <c r="Y14" i="1"/>
  <c r="X14" i="1"/>
  <c r="V14" i="1"/>
  <c r="U14" i="1"/>
  <c r="T14" i="1"/>
  <c r="S14" i="1"/>
  <c r="R14" i="1"/>
  <c r="Q14" i="1"/>
  <c r="P14" i="1"/>
  <c r="O14" i="1"/>
  <c r="N14" i="1"/>
  <c r="M9" i="1"/>
  <c r="G9" i="1"/>
  <c r="C9" i="1"/>
  <c r="Y9" i="1"/>
  <c r="X9" i="1"/>
  <c r="V9" i="1"/>
  <c r="T9" i="1"/>
  <c r="R9" i="1"/>
  <c r="Q9" i="1"/>
  <c r="P9" i="1"/>
  <c r="O9" i="1"/>
  <c r="Z14" i="1" l="1"/>
  <c r="S9" i="1"/>
  <c r="U9" i="1"/>
  <c r="B14" i="1" l="1"/>
  <c r="C14" i="1"/>
  <c r="D14" i="1"/>
  <c r="E14" i="1"/>
  <c r="F14" i="1"/>
  <c r="G14" i="1"/>
  <c r="H14" i="1"/>
  <c r="I14" i="1"/>
  <c r="J14" i="1"/>
  <c r="K14" i="1"/>
  <c r="L14" i="1"/>
  <c r="M14" i="1"/>
  <c r="B19" i="1"/>
  <c r="C19" i="1"/>
  <c r="D19" i="1"/>
  <c r="E19" i="1"/>
  <c r="F19" i="1"/>
  <c r="G19" i="1"/>
  <c r="H19" i="1"/>
  <c r="I19" i="1"/>
  <c r="J19" i="1"/>
  <c r="K19" i="1"/>
  <c r="L19" i="1"/>
  <c r="M19" i="1"/>
</calcChain>
</file>

<file path=xl/sharedStrings.xml><?xml version="1.0" encoding="utf-8"?>
<sst xmlns="http://schemas.openxmlformats.org/spreadsheetml/2006/main" count="206" uniqueCount="63">
  <si>
    <t>Metas x Disponibilizado</t>
  </si>
  <si>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</si>
  <si>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</si>
  <si>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</si>
  <si>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</si>
  <si>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</si>
  <si>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</si>
  <si>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</si>
  <si>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</si>
  <si>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</si>
  <si>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</si>
  <si>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CONSULTA NÃO MÉDICA</t>
  </si>
  <si>
    <t>CIRURGIA AMBULATORIAL</t>
  </si>
  <si>
    <t>Cirurgia Menor Ambulatorial (CMA)</t>
  </si>
  <si>
    <t>Julho</t>
  </si>
  <si>
    <t>Agosto</t>
  </si>
  <si>
    <t>Setembro</t>
  </si>
  <si>
    <t>Outubro</t>
  </si>
  <si>
    <t>Novembro</t>
  </si>
  <si>
    <t>Dezembro</t>
  </si>
  <si>
    <t>TOTAL</t>
  </si>
  <si>
    <t>ATENDIMENTO AMBULATORIAL</t>
  </si>
  <si>
    <t>Interconsulta + Subsequente</t>
  </si>
  <si>
    <t>Consulta Não Médica</t>
  </si>
  <si>
    <t>BIÓPSIA MEDULA ÓSSEA</t>
  </si>
  <si>
    <t>CARIÓTIPO</t>
  </si>
  <si>
    <t>COLONOSCOPIA/RETOSSIGMOIDECTOMIA</t>
  </si>
  <si>
    <t>CRIOTERAPIA</t>
  </si>
  <si>
    <t>ELETROCARDIOGRAMA</t>
  </si>
  <si>
    <t>ECOCARDIOGRAMA</t>
  </si>
  <si>
    <t>ELETROENCEFALOGRAMA</t>
  </si>
  <si>
    <t>ENDOSCOPIA</t>
  </si>
  <si>
    <t>IMUNOTERAPIA</t>
  </si>
  <si>
    <t>MAPEAMENTO DE RETINA</t>
  </si>
  <si>
    <t>PRICK TEST</t>
  </si>
  <si>
    <t>ULTRASSOM COM DOPPLER</t>
  </si>
  <si>
    <t>ULTRASSOM GERAL</t>
  </si>
  <si>
    <t>ULTRASSOM MORFOLOGICO</t>
  </si>
  <si>
    <t>ULTRASSOM OBSTÉTRICO</t>
  </si>
  <si>
    <t>VASECTOMIA</t>
  </si>
  <si>
    <t>PROCEDIMENTOS / SADT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</si>
  <si>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</si>
  <si>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CONSULTA MÉDICA</t>
  </si>
  <si>
    <t>Fonte : Fastmedic - Sistema de Gestão em Saúde do Município</t>
  </si>
  <si>
    <t>Acompanhamento Contrato de Gestão SIM - Serviço Integrado de Medicina - 2020</t>
  </si>
  <si>
    <t>Fev.20 - Metas repactuadas conforme Memorando nº 016/2020</t>
  </si>
  <si>
    <t>Mar.20 - Metas repactuadas conforme Memorando nº 022/2020</t>
  </si>
  <si>
    <t>TOTAL 2020</t>
  </si>
  <si>
    <t>Abr.20 - Metas repactuadas conforme Memorandos nº 040/2020 e n.º 067/2020,  nº 045/2020 e n.º 069/2020</t>
  </si>
  <si>
    <t>Mai.20 - Metas repactuadas conforme Memorandos nº 057/2020 e n.º 068/2020, n.º 060/2020</t>
  </si>
  <si>
    <t>Jun.20 - Metas repactuadas conforme Memorandos nº 071/2020 e nº 074/2020</t>
  </si>
  <si>
    <t>DISPOSITIVO INTRA-UTERINO (DIU)</t>
  </si>
  <si>
    <t>HOLTER</t>
  </si>
  <si>
    <t>MAMOGRAFIA</t>
  </si>
  <si>
    <t>MAPA</t>
  </si>
  <si>
    <t>Jul.20 - Metas repactuadas conforme Memorando nº 086/2020</t>
  </si>
  <si>
    <t>Ago.20 - Aumento do número de vagas ofertadas de eletrocardiograma conforme Memorando nº 100/2020</t>
  </si>
  <si>
    <t>Jul.20 - Aumento do número de vagas ofertadas de ultrassonografia conforme Memorando nº 095/2020</t>
  </si>
  <si>
    <t>COLETA DE MIELOGRAMA</t>
  </si>
  <si>
    <t>Set.20 - Metas repactuadas conforme Memorandos nº 105/2020, nº 122/2020 e nº 123/2020</t>
  </si>
  <si>
    <t>Ago.20 - Metas repactuadas conforme Memorandos nº 092/2020, nº 104/2020, nº 112/2020 e n.º 114/2020</t>
  </si>
  <si>
    <t>Out.20 - Metas repactuadas conforme Memorando nº 129/2020 e nº131/2020</t>
  </si>
  <si>
    <t>Atualizado em : 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</si>
</sst>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8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9" borderId="3" xfId="0" applyFont="1" applyFill="1" applyBorder="1" applyAlignment="1">
      <alignment wrapText="1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1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0" xfId="0" applyFont="1"/>
    <xf numFmtId="0" fontId="20" fillId="0" borderId="2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0" xfId="0" applyFill="1"/>
    <xf numFmtId="0" fontId="14" fillId="0" borderId="3" xfId="0" applyFont="1" applyBorder="1" applyAlignment="1">
      <alignment horizontal="left" wrapText="1"/>
    </xf>
    <xf numFmtId="0" fontId="0" fillId="0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9" borderId="47" xfId="0" applyFont="1" applyFill="1" applyBorder="1" applyAlignment="1">
      <alignment horizontal="center"/>
    </xf>
    <xf numFmtId="0" fontId="12" fillId="9" borderId="48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9" borderId="19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6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45043</xdr:colOff>
      <xdr:row>0</xdr:row>
      <xdr:rowOff>110191</xdr:rowOff>
    </xdr:from>
    <xdr:to>
      <xdr:col>26</xdr:col>
      <xdr:colOff>168868</xdr:colOff>
      <xdr:row>3</xdr:row>
      <xdr:rowOff>65368</xdr:rowOff>
    </xdr:to>
    <xdr:pic>
      <xdr:nvPicPr>
        <xdr:cNvPr id="1026" name="Picture 6">
          <a:extLst>
            <a:ext uri="{FF2B5EF4-FFF2-40B4-BE49-F238E27FC236}">
              <a16:creationId xmlns:a16="http://schemas.microsoft.com/office/drawing/2014/main" id="{D0708448-2BE8-4225-9303-D7D5DAD7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3543" y="110191"/>
          <a:ext cx="748242" cy="653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8"/>
  <sheetViews>
    <sheetView showGridLines="0" tabSelected="1" zoomScale="90" zoomScaleNormal="90" zoomScaleSheetLayoutView="85" workbookViewId="0">
      <pane xSplit="1" topLeftCell="B1" activePane="topRight" state="frozen"/>
      <selection pane="topRight" activeCell="A58" sqref="A58"/>
    </sheetView>
  </sheetViews>
  <sheetFormatPr defaultColWidth="9" defaultRowHeight="15" x14ac:dyDescent="0.25"/>
  <cols>
    <col min="1" max="1" width="35.5703125" style="1" customWidth="1"/>
    <col min="2" max="2" width="7" customWidth="1"/>
    <col min="3" max="3" width="9.28515625" customWidth="1"/>
    <col min="4" max="4" width="7" style="2" customWidth="1"/>
    <col min="5" max="5" width="9.28515625" style="2" customWidth="1"/>
    <col min="6" max="6" width="7" style="3" customWidth="1"/>
    <col min="7" max="7" width="9.28515625" customWidth="1"/>
    <col min="8" max="8" width="7" style="2" customWidth="1"/>
    <col min="9" max="9" width="9.28515625" style="2" customWidth="1"/>
    <col min="10" max="10" width="7" style="3" customWidth="1"/>
    <col min="11" max="11" width="9.28515625" customWidth="1"/>
    <col min="12" max="12" width="7" style="2" customWidth="1"/>
    <col min="13" max="13" width="9.28515625" style="2" customWidth="1"/>
    <col min="14" max="14" width="7" style="3" customWidth="1"/>
    <col min="15" max="15" width="9.28515625" customWidth="1"/>
    <col min="16" max="16" width="7" style="2" customWidth="1"/>
    <col min="17" max="17" width="9.28515625" style="2" customWidth="1"/>
    <col min="18" max="18" width="7" style="3" customWidth="1"/>
    <col min="19" max="19" width="9.28515625" customWidth="1"/>
    <col min="20" max="20" width="7" style="2" customWidth="1"/>
    <col min="21" max="21" width="9.28515625" style="2" customWidth="1"/>
    <col min="22" max="22" width="7" style="3" customWidth="1"/>
    <col min="23" max="23" width="9.28515625" customWidth="1"/>
    <col min="24" max="24" width="7" style="2" customWidth="1"/>
    <col min="25" max="25" width="9.28515625" style="2" customWidth="1"/>
    <col min="26" max="26" width="7" style="3" customWidth="1"/>
    <col min="27" max="34" width="9.28515625" customWidth="1"/>
  </cols>
  <sheetData>
    <row r="1" spans="1:27" ht="18" customHeight="1" x14ac:dyDescent="0.35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8" customHeigh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8" customHeight="1" x14ac:dyDescent="0.25">
      <c r="A3" s="2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8" customHeight="1" thickBot="1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Bot="1" x14ac:dyDescent="0.3">
      <c r="B5" s="99" t="s">
        <v>1</v>
      </c>
      <c r="C5" s="100"/>
      <c r="D5" s="99" t="s">
        <v>2</v>
      </c>
      <c r="E5" s="100"/>
      <c r="F5" s="97" t="s">
        <v>3</v>
      </c>
      <c r="G5" s="98"/>
      <c r="H5" s="97" t="s">
        <v>4</v>
      </c>
      <c r="I5" s="98"/>
      <c r="J5" s="97" t="s">
        <v>5</v>
      </c>
      <c r="K5" s="98"/>
      <c r="L5" s="97" t="s">
        <v>6</v>
      </c>
      <c r="M5" s="98"/>
      <c r="N5" s="89" t="s">
        <v>14</v>
      </c>
      <c r="O5" s="86"/>
      <c r="P5" s="85" t="s">
        <v>15</v>
      </c>
      <c r="Q5" s="86"/>
      <c r="R5" s="85" t="s">
        <v>16</v>
      </c>
      <c r="S5" s="86"/>
      <c r="T5" s="85" t="s">
        <v>17</v>
      </c>
      <c r="U5" s="86"/>
      <c r="V5" s="85" t="s">
        <v>18</v>
      </c>
      <c r="W5" s="86"/>
      <c r="X5" s="85" t="s">
        <v>19</v>
      </c>
      <c r="Y5" s="92"/>
      <c r="Z5" s="95" t="s">
        <v>47</v>
      </c>
      <c r="AA5" s="96"/>
    </row>
    <row r="6" spans="1:27" s="10" customFormat="1" x14ac:dyDescent="0.25">
      <c r="A6" s="57" t="s">
        <v>42</v>
      </c>
      <c r="B6" s="6" t="s">
        <v>7</v>
      </c>
      <c r="C6" s="7" t="s">
        <v>8</v>
      </c>
      <c r="D6" s="8" t="s">
        <v>7</v>
      </c>
      <c r="E6" s="7" t="s">
        <v>8</v>
      </c>
      <c r="F6" s="6" t="s">
        <v>7</v>
      </c>
      <c r="G6" s="7" t="s">
        <v>8</v>
      </c>
      <c r="H6" s="6" t="s">
        <v>7</v>
      </c>
      <c r="I6" s="7" t="s">
        <v>8</v>
      </c>
      <c r="J6" s="6" t="s">
        <v>7</v>
      </c>
      <c r="K6" s="7" t="s">
        <v>8</v>
      </c>
      <c r="L6" s="6" t="s">
        <v>7</v>
      </c>
      <c r="M6" s="7" t="s">
        <v>8</v>
      </c>
      <c r="N6" s="8" t="s">
        <v>7</v>
      </c>
      <c r="O6" s="31" t="s">
        <v>8</v>
      </c>
      <c r="P6" s="8" t="s">
        <v>7</v>
      </c>
      <c r="Q6" s="31" t="s">
        <v>8</v>
      </c>
      <c r="R6" s="8" t="s">
        <v>7</v>
      </c>
      <c r="S6" s="31" t="s">
        <v>8</v>
      </c>
      <c r="T6" s="8" t="s">
        <v>7</v>
      </c>
      <c r="U6" s="31" t="s">
        <v>8</v>
      </c>
      <c r="V6" s="8" t="s">
        <v>7</v>
      </c>
      <c r="W6" s="31" t="s">
        <v>8</v>
      </c>
      <c r="X6" s="8" t="s">
        <v>7</v>
      </c>
      <c r="Y6" s="71" t="s">
        <v>8</v>
      </c>
      <c r="Z6" s="40" t="s">
        <v>7</v>
      </c>
      <c r="AA6" s="41" t="s">
        <v>8</v>
      </c>
    </row>
    <row r="7" spans="1:27" ht="18" customHeight="1" x14ac:dyDescent="0.25">
      <c r="A7" s="11" t="s">
        <v>10</v>
      </c>
      <c r="B7" s="12">
        <v>4400</v>
      </c>
      <c r="C7" s="13">
        <v>3243</v>
      </c>
      <c r="D7" s="12">
        <v>4400</v>
      </c>
      <c r="E7" s="13">
        <v>2789</v>
      </c>
      <c r="F7" s="12">
        <v>4700</v>
      </c>
      <c r="G7" s="13">
        <v>3499</v>
      </c>
      <c r="H7" s="12">
        <v>4700</v>
      </c>
      <c r="I7" s="13">
        <v>3247</v>
      </c>
      <c r="J7" s="12">
        <v>4400</v>
      </c>
      <c r="K7" s="13">
        <v>3952</v>
      </c>
      <c r="L7" s="12">
        <v>4400</v>
      </c>
      <c r="M7" s="13">
        <v>3609</v>
      </c>
      <c r="N7" s="12">
        <v>4400</v>
      </c>
      <c r="O7" s="13">
        <v>4833</v>
      </c>
      <c r="P7" s="12">
        <v>4850</v>
      </c>
      <c r="Q7" s="13">
        <v>4423</v>
      </c>
      <c r="R7" s="12">
        <v>4850</v>
      </c>
      <c r="S7" s="13">
        <v>4920</v>
      </c>
      <c r="T7" s="12">
        <v>4850</v>
      </c>
      <c r="U7" s="13">
        <v>4939</v>
      </c>
      <c r="V7" s="12"/>
      <c r="W7" s="13"/>
      <c r="X7" s="12"/>
      <c r="Y7" s="72"/>
      <c r="Z7" s="35">
        <f>B7+D7+F7+H7+J7+L7+N7+P7+R7+T7+V7+X7</f>
        <v>45950</v>
      </c>
      <c r="AA7" s="65">
        <f>C7+E7+G7+I7+K7+M7+O7+Q7+S7+U7+W7+Y7</f>
        <v>39454</v>
      </c>
    </row>
    <row r="8" spans="1:27" ht="18" customHeight="1" x14ac:dyDescent="0.25">
      <c r="A8" s="42" t="s">
        <v>22</v>
      </c>
      <c r="B8" s="16">
        <v>7100</v>
      </c>
      <c r="C8" s="17">
        <v>6260</v>
      </c>
      <c r="D8" s="16">
        <v>7100</v>
      </c>
      <c r="E8" s="17">
        <v>5859</v>
      </c>
      <c r="F8" s="16">
        <v>6800</v>
      </c>
      <c r="G8" s="17">
        <v>6262</v>
      </c>
      <c r="H8" s="16">
        <v>6800</v>
      </c>
      <c r="I8" s="17">
        <v>5357</v>
      </c>
      <c r="J8" s="16">
        <v>7100</v>
      </c>
      <c r="K8" s="17">
        <v>5872</v>
      </c>
      <c r="L8" s="16">
        <v>7100</v>
      </c>
      <c r="M8" s="17">
        <v>6220</v>
      </c>
      <c r="N8" s="16">
        <v>7100</v>
      </c>
      <c r="O8" s="17">
        <v>7542</v>
      </c>
      <c r="P8" s="16">
        <v>6650</v>
      </c>
      <c r="Q8" s="17">
        <v>7013</v>
      </c>
      <c r="R8" s="16">
        <v>6650</v>
      </c>
      <c r="S8" s="17">
        <v>7079</v>
      </c>
      <c r="T8" s="16">
        <v>6650</v>
      </c>
      <c r="U8" s="17">
        <v>6242</v>
      </c>
      <c r="V8" s="16"/>
      <c r="W8" s="17"/>
      <c r="X8" s="16"/>
      <c r="Y8" s="73"/>
      <c r="Z8" s="35">
        <f>B8+D8+F8+H8+J8+L8+N8+P8+R8+T8+V8+X8</f>
        <v>69050</v>
      </c>
      <c r="AA8" s="65">
        <f>C8+E8+G8+I8+K8+M8+O8+Q8+S8+U8+W8+Y8</f>
        <v>63706</v>
      </c>
    </row>
    <row r="9" spans="1:27" ht="18" customHeight="1" thickBot="1" x14ac:dyDescent="0.3">
      <c r="A9" s="19" t="s">
        <v>20</v>
      </c>
      <c r="B9" s="20">
        <f t="shared" ref="B9:J9" si="0">SUM(B7:B8)</f>
        <v>11500</v>
      </c>
      <c r="C9" s="21">
        <f t="shared" si="0"/>
        <v>9503</v>
      </c>
      <c r="D9" s="20">
        <f t="shared" si="0"/>
        <v>11500</v>
      </c>
      <c r="E9" s="21">
        <f>SUM(E7:E8)</f>
        <v>8648</v>
      </c>
      <c r="F9" s="20">
        <f t="shared" si="0"/>
        <v>11500</v>
      </c>
      <c r="G9" s="21">
        <f t="shared" si="0"/>
        <v>9761</v>
      </c>
      <c r="H9" s="20">
        <f t="shared" si="0"/>
        <v>11500</v>
      </c>
      <c r="I9" s="21">
        <f>SUM(I7:I8)</f>
        <v>8604</v>
      </c>
      <c r="J9" s="20">
        <f t="shared" si="0"/>
        <v>11500</v>
      </c>
      <c r="K9" s="21">
        <f>SUM(K7:K8)</f>
        <v>9824</v>
      </c>
      <c r="L9" s="20">
        <f t="shared" ref="L9:Y9" si="1">SUM(L7:L8)</f>
        <v>11500</v>
      </c>
      <c r="M9" s="21">
        <f t="shared" si="1"/>
        <v>9829</v>
      </c>
      <c r="N9" s="20">
        <f t="shared" si="1"/>
        <v>11500</v>
      </c>
      <c r="O9" s="22">
        <f t="shared" si="1"/>
        <v>12375</v>
      </c>
      <c r="P9" s="20">
        <f t="shared" si="1"/>
        <v>11500</v>
      </c>
      <c r="Q9" s="22">
        <f t="shared" si="1"/>
        <v>11436</v>
      </c>
      <c r="R9" s="20">
        <f t="shared" si="1"/>
        <v>11500</v>
      </c>
      <c r="S9" s="22">
        <f t="shared" si="1"/>
        <v>11999</v>
      </c>
      <c r="T9" s="20">
        <f t="shared" si="1"/>
        <v>11500</v>
      </c>
      <c r="U9" s="22">
        <f t="shared" si="1"/>
        <v>11181</v>
      </c>
      <c r="V9" s="20">
        <f t="shared" si="1"/>
        <v>0</v>
      </c>
      <c r="W9" s="22">
        <f>SUM(W7:W8)</f>
        <v>0</v>
      </c>
      <c r="X9" s="20">
        <f t="shared" si="1"/>
        <v>0</v>
      </c>
      <c r="Y9" s="64">
        <f t="shared" si="1"/>
        <v>0</v>
      </c>
      <c r="Z9" s="74">
        <f>SUM(Z7:Z8)</f>
        <v>115000</v>
      </c>
      <c r="AA9" s="75">
        <f>SUM(AA7:AA8)</f>
        <v>103160</v>
      </c>
    </row>
    <row r="10" spans="1:27" ht="18" customHeight="1" thickBot="1" x14ac:dyDescent="0.3">
      <c r="A10" s="49"/>
    </row>
    <row r="11" spans="1:27" ht="18" customHeight="1" thickBot="1" x14ac:dyDescent="0.3">
      <c r="B11" s="93" t="s">
        <v>1</v>
      </c>
      <c r="C11" s="88"/>
      <c r="D11" s="87" t="s">
        <v>2</v>
      </c>
      <c r="E11" s="88"/>
      <c r="F11" s="87" t="s">
        <v>3</v>
      </c>
      <c r="G11" s="88"/>
      <c r="H11" s="87" t="s">
        <v>4</v>
      </c>
      <c r="I11" s="88"/>
      <c r="J11" s="87" t="s">
        <v>5</v>
      </c>
      <c r="K11" s="88"/>
      <c r="L11" s="87" t="s">
        <v>6</v>
      </c>
      <c r="M11" s="88"/>
      <c r="N11" s="87" t="s">
        <v>14</v>
      </c>
      <c r="O11" s="88"/>
      <c r="P11" s="87" t="s">
        <v>15</v>
      </c>
      <c r="Q11" s="88"/>
      <c r="R11" s="89" t="s">
        <v>16</v>
      </c>
      <c r="S11" s="90"/>
      <c r="T11" s="89" t="s">
        <v>17</v>
      </c>
      <c r="U11" s="90"/>
      <c r="V11" s="89" t="s">
        <v>18</v>
      </c>
      <c r="W11" s="90"/>
      <c r="X11" s="89" t="s">
        <v>19</v>
      </c>
      <c r="Y11" s="92"/>
      <c r="Z11" s="85" t="s">
        <v>47</v>
      </c>
      <c r="AA11" s="86"/>
    </row>
    <row r="12" spans="1:27" ht="18" customHeight="1" x14ac:dyDescent="0.25">
      <c r="A12" s="23" t="s">
        <v>11</v>
      </c>
      <c r="B12" s="8" t="s">
        <v>7</v>
      </c>
      <c r="C12" s="9" t="s">
        <v>9</v>
      </c>
      <c r="D12" s="8" t="s">
        <v>7</v>
      </c>
      <c r="E12" s="9" t="s">
        <v>9</v>
      </c>
      <c r="F12" s="8" t="s">
        <v>7</v>
      </c>
      <c r="G12" s="9" t="s">
        <v>9</v>
      </c>
      <c r="H12" s="8" t="s">
        <v>7</v>
      </c>
      <c r="I12" s="9" t="s">
        <v>9</v>
      </c>
      <c r="J12" s="8" t="s">
        <v>7</v>
      </c>
      <c r="K12" s="9" t="s">
        <v>9</v>
      </c>
      <c r="L12" s="8" t="s">
        <v>7</v>
      </c>
      <c r="M12" s="9" t="s">
        <v>9</v>
      </c>
      <c r="N12" s="8" t="s">
        <v>7</v>
      </c>
      <c r="O12" s="9" t="s">
        <v>9</v>
      </c>
      <c r="P12" s="8" t="s">
        <v>7</v>
      </c>
      <c r="Q12" s="9" t="s">
        <v>9</v>
      </c>
      <c r="R12" s="47" t="s">
        <v>7</v>
      </c>
      <c r="S12" s="48" t="s">
        <v>9</v>
      </c>
      <c r="T12" s="47" t="s">
        <v>7</v>
      </c>
      <c r="U12" s="48" t="s">
        <v>9</v>
      </c>
      <c r="V12" s="47" t="s">
        <v>7</v>
      </c>
      <c r="W12" s="48" t="s">
        <v>9</v>
      </c>
      <c r="X12" s="47" t="s">
        <v>7</v>
      </c>
      <c r="Y12" s="67" t="s">
        <v>9</v>
      </c>
      <c r="Z12" s="69" t="s">
        <v>7</v>
      </c>
      <c r="AA12" s="70" t="s">
        <v>9</v>
      </c>
    </row>
    <row r="13" spans="1:27" ht="18" customHeight="1" x14ac:dyDescent="0.25">
      <c r="A13" s="15" t="s">
        <v>23</v>
      </c>
      <c r="B13" s="43">
        <v>700</v>
      </c>
      <c r="C13" s="44">
        <v>769</v>
      </c>
      <c r="D13" s="43">
        <v>700</v>
      </c>
      <c r="E13" s="44">
        <v>687</v>
      </c>
      <c r="F13" s="43">
        <v>700</v>
      </c>
      <c r="G13" s="44">
        <v>541</v>
      </c>
      <c r="H13" s="43">
        <v>700</v>
      </c>
      <c r="I13" s="44">
        <v>424</v>
      </c>
      <c r="J13" s="43">
        <v>700</v>
      </c>
      <c r="K13" s="44">
        <v>610</v>
      </c>
      <c r="L13" s="43">
        <v>700</v>
      </c>
      <c r="M13" s="44">
        <v>689</v>
      </c>
      <c r="N13" s="43">
        <v>700</v>
      </c>
      <c r="O13" s="44">
        <v>793</v>
      </c>
      <c r="P13" s="43">
        <v>700</v>
      </c>
      <c r="Q13" s="44">
        <v>1061</v>
      </c>
      <c r="R13" s="43">
        <v>700</v>
      </c>
      <c r="S13" s="18">
        <v>1011</v>
      </c>
      <c r="T13" s="43">
        <v>700</v>
      </c>
      <c r="U13" s="18">
        <v>805</v>
      </c>
      <c r="V13" s="43"/>
      <c r="W13" s="18"/>
      <c r="X13" s="43"/>
      <c r="Y13" s="68"/>
      <c r="Z13" s="35">
        <f>B13+D13+F13+H13+J13+L13+N13+P13+R13+T13+V13+X13</f>
        <v>7000</v>
      </c>
      <c r="AA13" s="65">
        <f>C13+E13+G13+I13+K13+M13+O13+Q13+S13+U13+W13+Y13</f>
        <v>7390</v>
      </c>
    </row>
    <row r="14" spans="1:27" ht="18" customHeight="1" thickBot="1" x14ac:dyDescent="0.3">
      <c r="A14" s="19" t="s">
        <v>20</v>
      </c>
      <c r="B14" s="45">
        <f t="shared" ref="B14:Z14" si="2">SUM(B13:B13)</f>
        <v>700</v>
      </c>
      <c r="C14" s="46">
        <f t="shared" si="2"/>
        <v>769</v>
      </c>
      <c r="D14" s="45">
        <f t="shared" si="2"/>
        <v>700</v>
      </c>
      <c r="E14" s="46">
        <f t="shared" si="2"/>
        <v>687</v>
      </c>
      <c r="F14" s="45">
        <f t="shared" si="2"/>
        <v>700</v>
      </c>
      <c r="G14" s="46">
        <f t="shared" si="2"/>
        <v>541</v>
      </c>
      <c r="H14" s="45">
        <f t="shared" si="2"/>
        <v>700</v>
      </c>
      <c r="I14" s="46">
        <f t="shared" si="2"/>
        <v>424</v>
      </c>
      <c r="J14" s="45">
        <f t="shared" si="2"/>
        <v>700</v>
      </c>
      <c r="K14" s="46">
        <f t="shared" si="2"/>
        <v>610</v>
      </c>
      <c r="L14" s="45">
        <f t="shared" si="2"/>
        <v>700</v>
      </c>
      <c r="M14" s="46">
        <f t="shared" si="2"/>
        <v>689</v>
      </c>
      <c r="N14" s="45">
        <f t="shared" si="2"/>
        <v>700</v>
      </c>
      <c r="O14" s="46">
        <f t="shared" si="2"/>
        <v>793</v>
      </c>
      <c r="P14" s="45">
        <f t="shared" si="2"/>
        <v>700</v>
      </c>
      <c r="Q14" s="46">
        <f t="shared" si="2"/>
        <v>1061</v>
      </c>
      <c r="R14" s="20">
        <f t="shared" si="2"/>
        <v>700</v>
      </c>
      <c r="S14" s="22">
        <f t="shared" si="2"/>
        <v>1011</v>
      </c>
      <c r="T14" s="20">
        <f t="shared" si="2"/>
        <v>700</v>
      </c>
      <c r="U14" s="22">
        <f t="shared" si="2"/>
        <v>805</v>
      </c>
      <c r="V14" s="20">
        <f t="shared" si="2"/>
        <v>0</v>
      </c>
      <c r="W14" s="22">
        <f>SUM(W13:W13)</f>
        <v>0</v>
      </c>
      <c r="X14" s="20">
        <f t="shared" si="2"/>
        <v>0</v>
      </c>
      <c r="Y14" s="64">
        <f t="shared" si="2"/>
        <v>0</v>
      </c>
      <c r="Z14" s="38">
        <f t="shared" si="2"/>
        <v>7000</v>
      </c>
      <c r="AA14" s="66">
        <f>SUM(AA13:AA13)</f>
        <v>7390</v>
      </c>
    </row>
    <row r="15" spans="1:27" ht="18" customHeight="1" thickBot="1" x14ac:dyDescent="0.3">
      <c r="A15" s="49"/>
      <c r="B15" s="3"/>
      <c r="C15" s="3"/>
      <c r="D15" s="26"/>
      <c r="E15" s="27"/>
      <c r="G15" s="3"/>
      <c r="H15" s="26"/>
      <c r="I15" s="27"/>
      <c r="K15" s="3"/>
      <c r="L15" s="26"/>
      <c r="M15" s="27"/>
      <c r="N15"/>
      <c r="P15"/>
      <c r="Q15"/>
      <c r="R15"/>
      <c r="T15"/>
      <c r="U15"/>
      <c r="V15"/>
      <c r="X15"/>
      <c r="Y15"/>
      <c r="Z15"/>
    </row>
    <row r="16" spans="1:27" ht="18" customHeight="1" thickBot="1" x14ac:dyDescent="0.3">
      <c r="B16" s="93" t="s">
        <v>1</v>
      </c>
      <c r="C16" s="88"/>
      <c r="D16" s="87" t="s">
        <v>2</v>
      </c>
      <c r="E16" s="88"/>
      <c r="F16" s="87" t="s">
        <v>3</v>
      </c>
      <c r="G16" s="88"/>
      <c r="H16" s="87" t="s">
        <v>4</v>
      </c>
      <c r="I16" s="88"/>
      <c r="J16" s="87" t="s">
        <v>5</v>
      </c>
      <c r="K16" s="88"/>
      <c r="L16" s="87" t="s">
        <v>6</v>
      </c>
      <c r="M16" s="88"/>
      <c r="N16" s="87" t="s">
        <v>14</v>
      </c>
      <c r="O16" s="88"/>
      <c r="P16" s="87" t="s">
        <v>15</v>
      </c>
      <c r="Q16" s="88"/>
      <c r="R16" s="89" t="s">
        <v>16</v>
      </c>
      <c r="S16" s="90"/>
      <c r="T16" s="89" t="s">
        <v>17</v>
      </c>
      <c r="U16" s="90"/>
      <c r="V16" s="89" t="s">
        <v>18</v>
      </c>
      <c r="W16" s="90"/>
      <c r="X16" s="89" t="s">
        <v>19</v>
      </c>
      <c r="Y16" s="92"/>
      <c r="Z16" s="85" t="s">
        <v>47</v>
      </c>
      <c r="AA16" s="86"/>
    </row>
    <row r="17" spans="1:27" ht="18" customHeight="1" x14ac:dyDescent="0.25">
      <c r="A17" s="23" t="s">
        <v>12</v>
      </c>
      <c r="B17" s="24" t="s">
        <v>7</v>
      </c>
      <c r="C17" s="25" t="s">
        <v>9</v>
      </c>
      <c r="D17" s="24" t="s">
        <v>7</v>
      </c>
      <c r="E17" s="25" t="s">
        <v>9</v>
      </c>
      <c r="F17" s="24" t="s">
        <v>7</v>
      </c>
      <c r="G17" s="25" t="s">
        <v>9</v>
      </c>
      <c r="H17" s="24" t="s">
        <v>7</v>
      </c>
      <c r="I17" s="25" t="s">
        <v>9</v>
      </c>
      <c r="J17" s="24" t="s">
        <v>7</v>
      </c>
      <c r="K17" s="25" t="s">
        <v>9</v>
      </c>
      <c r="L17" s="36" t="s">
        <v>7</v>
      </c>
      <c r="M17" s="25" t="s">
        <v>9</v>
      </c>
      <c r="N17" s="33" t="s">
        <v>7</v>
      </c>
      <c r="O17" s="34" t="s">
        <v>9</v>
      </c>
      <c r="P17" s="28" t="s">
        <v>7</v>
      </c>
      <c r="Q17" s="25" t="s">
        <v>9</v>
      </c>
      <c r="R17" s="24" t="s">
        <v>7</v>
      </c>
      <c r="S17" s="25" t="s">
        <v>9</v>
      </c>
      <c r="T17" s="24" t="s">
        <v>7</v>
      </c>
      <c r="U17" s="25" t="s">
        <v>9</v>
      </c>
      <c r="V17" s="24" t="s">
        <v>7</v>
      </c>
      <c r="W17" s="25" t="s">
        <v>9</v>
      </c>
      <c r="X17" s="24" t="s">
        <v>7</v>
      </c>
      <c r="Y17" s="59" t="s">
        <v>9</v>
      </c>
      <c r="Z17" s="36" t="s">
        <v>7</v>
      </c>
      <c r="AA17" s="62" t="s">
        <v>9</v>
      </c>
    </row>
    <row r="18" spans="1:27" ht="18" customHeight="1" x14ac:dyDescent="0.25">
      <c r="A18" s="11" t="s">
        <v>13</v>
      </c>
      <c r="B18" s="12">
        <v>200</v>
      </c>
      <c r="C18" s="14">
        <v>287</v>
      </c>
      <c r="D18" s="12">
        <v>200</v>
      </c>
      <c r="E18" s="14">
        <v>152</v>
      </c>
      <c r="F18" s="12">
        <v>200</v>
      </c>
      <c r="G18" s="14">
        <v>132</v>
      </c>
      <c r="H18" s="12">
        <v>200</v>
      </c>
      <c r="I18" s="14">
        <v>25</v>
      </c>
      <c r="J18" s="12">
        <v>200</v>
      </c>
      <c r="K18" s="14">
        <v>128</v>
      </c>
      <c r="L18" s="37">
        <v>200</v>
      </c>
      <c r="M18" s="14">
        <v>244</v>
      </c>
      <c r="N18" s="35">
        <v>200</v>
      </c>
      <c r="O18" s="32">
        <v>291</v>
      </c>
      <c r="P18" s="13">
        <v>200</v>
      </c>
      <c r="Q18" s="14">
        <v>222</v>
      </c>
      <c r="R18" s="12">
        <v>200</v>
      </c>
      <c r="S18" s="14">
        <v>215</v>
      </c>
      <c r="T18" s="12">
        <v>200</v>
      </c>
      <c r="U18" s="14">
        <v>277</v>
      </c>
      <c r="V18" s="12"/>
      <c r="W18" s="14"/>
      <c r="X18" s="12"/>
      <c r="Y18" s="61"/>
      <c r="Z18" s="37">
        <f>B18+D18+F18+H18+J18+L18+N18+P18+R18+T18+V18+X18</f>
        <v>2000</v>
      </c>
      <c r="AA18" s="65">
        <f>C18+E18+G18+I18+K18+M18+O18+Q18+S18+U18+W18+Y18</f>
        <v>1973</v>
      </c>
    </row>
    <row r="19" spans="1:27" ht="18" customHeight="1" thickBot="1" x14ac:dyDescent="0.3">
      <c r="A19" s="19" t="s">
        <v>20</v>
      </c>
      <c r="B19" s="20">
        <f t="shared" ref="B19:AA19" si="3">SUM(B18:B18)</f>
        <v>200</v>
      </c>
      <c r="C19" s="22">
        <f t="shared" si="3"/>
        <v>287</v>
      </c>
      <c r="D19" s="20">
        <f t="shared" si="3"/>
        <v>200</v>
      </c>
      <c r="E19" s="22">
        <f t="shared" si="3"/>
        <v>152</v>
      </c>
      <c r="F19" s="20">
        <f t="shared" si="3"/>
        <v>200</v>
      </c>
      <c r="G19" s="22">
        <f t="shared" si="3"/>
        <v>132</v>
      </c>
      <c r="H19" s="20">
        <f t="shared" si="3"/>
        <v>200</v>
      </c>
      <c r="I19" s="22">
        <f t="shared" si="3"/>
        <v>25</v>
      </c>
      <c r="J19" s="20">
        <f t="shared" si="3"/>
        <v>200</v>
      </c>
      <c r="K19" s="22">
        <f t="shared" si="3"/>
        <v>128</v>
      </c>
      <c r="L19" s="38">
        <f t="shared" si="3"/>
        <v>200</v>
      </c>
      <c r="M19" s="39">
        <f t="shared" si="3"/>
        <v>244</v>
      </c>
      <c r="N19" s="20">
        <f t="shared" si="3"/>
        <v>200</v>
      </c>
      <c r="O19" s="22">
        <f t="shared" si="3"/>
        <v>291</v>
      </c>
      <c r="P19" s="20">
        <f t="shared" si="3"/>
        <v>200</v>
      </c>
      <c r="Q19" s="22">
        <f t="shared" si="3"/>
        <v>222</v>
      </c>
      <c r="R19" s="20">
        <f t="shared" si="3"/>
        <v>200</v>
      </c>
      <c r="S19" s="22">
        <f t="shared" si="3"/>
        <v>215</v>
      </c>
      <c r="T19" s="20">
        <f t="shared" si="3"/>
        <v>200</v>
      </c>
      <c r="U19" s="22">
        <f t="shared" si="3"/>
        <v>277</v>
      </c>
      <c r="V19" s="20">
        <f t="shared" si="3"/>
        <v>0</v>
      </c>
      <c r="W19" s="22">
        <f t="shared" si="3"/>
        <v>0</v>
      </c>
      <c r="X19" s="20">
        <f t="shared" si="3"/>
        <v>0</v>
      </c>
      <c r="Y19" s="64">
        <f t="shared" si="3"/>
        <v>0</v>
      </c>
      <c r="Z19" s="38">
        <f>SUM(Z18:Z18)</f>
        <v>2000</v>
      </c>
      <c r="AA19" s="66">
        <f t="shared" si="3"/>
        <v>1973</v>
      </c>
    </row>
    <row r="20" spans="1:27" ht="18" customHeight="1" thickBot="1" x14ac:dyDescent="0.3">
      <c r="A20" s="91" t="s">
        <v>41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18" customHeight="1" thickBot="1" x14ac:dyDescent="0.3">
      <c r="B21" s="93" t="s">
        <v>1</v>
      </c>
      <c r="C21" s="88"/>
      <c r="D21" s="87" t="s">
        <v>2</v>
      </c>
      <c r="E21" s="88"/>
      <c r="F21" s="87" t="s">
        <v>3</v>
      </c>
      <c r="G21" s="88"/>
      <c r="H21" s="87" t="s">
        <v>4</v>
      </c>
      <c r="I21" s="88"/>
      <c r="J21" s="87" t="s">
        <v>5</v>
      </c>
      <c r="K21" s="88"/>
      <c r="L21" s="87" t="s">
        <v>6</v>
      </c>
      <c r="M21" s="88"/>
      <c r="N21" s="87" t="s">
        <v>14</v>
      </c>
      <c r="O21" s="88"/>
      <c r="P21" s="87" t="s">
        <v>15</v>
      </c>
      <c r="Q21" s="88"/>
      <c r="R21" s="89" t="s">
        <v>16</v>
      </c>
      <c r="S21" s="90"/>
      <c r="T21" s="89" t="s">
        <v>17</v>
      </c>
      <c r="U21" s="90"/>
      <c r="V21" s="89" t="s">
        <v>18</v>
      </c>
      <c r="W21" s="90"/>
      <c r="X21" s="89" t="s">
        <v>19</v>
      </c>
      <c r="Y21" s="92"/>
      <c r="Z21" s="83" t="s">
        <v>47</v>
      </c>
      <c r="AA21" s="84"/>
    </row>
    <row r="22" spans="1:27" ht="18" customHeight="1" x14ac:dyDescent="0.25">
      <c r="A22" s="23" t="s">
        <v>40</v>
      </c>
      <c r="B22" s="24" t="s">
        <v>7</v>
      </c>
      <c r="C22" s="25" t="s">
        <v>9</v>
      </c>
      <c r="D22" s="24" t="s">
        <v>7</v>
      </c>
      <c r="E22" s="25" t="s">
        <v>9</v>
      </c>
      <c r="F22" s="24" t="s">
        <v>7</v>
      </c>
      <c r="G22" s="25" t="s">
        <v>9</v>
      </c>
      <c r="H22" s="24" t="s">
        <v>7</v>
      </c>
      <c r="I22" s="25" t="s">
        <v>9</v>
      </c>
      <c r="J22" s="24" t="s">
        <v>7</v>
      </c>
      <c r="K22" s="25" t="s">
        <v>9</v>
      </c>
      <c r="L22" s="24" t="s">
        <v>7</v>
      </c>
      <c r="M22" s="25" t="s">
        <v>9</v>
      </c>
      <c r="N22" s="24" t="s">
        <v>7</v>
      </c>
      <c r="O22" s="25" t="s">
        <v>9</v>
      </c>
      <c r="P22" s="24" t="s">
        <v>7</v>
      </c>
      <c r="Q22" s="25" t="s">
        <v>9</v>
      </c>
      <c r="R22" s="24" t="s">
        <v>7</v>
      </c>
      <c r="S22" s="25" t="s">
        <v>9</v>
      </c>
      <c r="T22" s="24" t="s">
        <v>7</v>
      </c>
      <c r="U22" s="25" t="s">
        <v>9</v>
      </c>
      <c r="V22" s="24" t="s">
        <v>7</v>
      </c>
      <c r="W22" s="25" t="s">
        <v>9</v>
      </c>
      <c r="X22" s="24" t="s">
        <v>7</v>
      </c>
      <c r="Y22" s="59" t="s">
        <v>9</v>
      </c>
      <c r="Z22" s="77" t="s">
        <v>7</v>
      </c>
      <c r="AA22" s="78" t="s">
        <v>9</v>
      </c>
    </row>
    <row r="23" spans="1:27" s="56" customFormat="1" ht="18" customHeight="1" x14ac:dyDescent="0.25">
      <c r="A23" s="52" t="s">
        <v>24</v>
      </c>
      <c r="B23" s="53">
        <v>1</v>
      </c>
      <c r="C23" s="58">
        <v>1</v>
      </c>
      <c r="D23" s="53">
        <v>1</v>
      </c>
      <c r="E23" s="54">
        <v>2</v>
      </c>
      <c r="F23" s="53">
        <v>1</v>
      </c>
      <c r="G23" s="54">
        <v>1</v>
      </c>
      <c r="H23" s="53">
        <v>1</v>
      </c>
      <c r="I23" s="54">
        <v>0</v>
      </c>
      <c r="J23" s="55">
        <v>1</v>
      </c>
      <c r="K23" s="54">
        <v>3</v>
      </c>
      <c r="L23" s="53">
        <v>1</v>
      </c>
      <c r="M23" s="54">
        <v>2</v>
      </c>
      <c r="N23" s="53">
        <v>1</v>
      </c>
      <c r="O23" s="54">
        <v>2</v>
      </c>
      <c r="P23" s="53">
        <v>0</v>
      </c>
      <c r="Q23" s="54">
        <v>0</v>
      </c>
      <c r="R23" s="53">
        <v>1</v>
      </c>
      <c r="S23" s="54">
        <v>1</v>
      </c>
      <c r="T23" s="53">
        <v>0</v>
      </c>
      <c r="U23" s="54">
        <v>0</v>
      </c>
      <c r="V23" s="53"/>
      <c r="W23" s="54"/>
      <c r="X23" s="53"/>
      <c r="Y23" s="60"/>
      <c r="Z23" s="76">
        <f>B23+D23+F23+H23+J23+L23+N23+P23+R23+T23+V23+X23</f>
        <v>8</v>
      </c>
      <c r="AA23" s="63">
        <f t="shared" ref="AA23:AA43" si="4">C23+E23+G23+I23+K23+M23+O23+Q23+S23+U23+W23+Y23</f>
        <v>12</v>
      </c>
    </row>
    <row r="24" spans="1:27" s="56" customFormat="1" ht="18" customHeight="1" x14ac:dyDescent="0.25">
      <c r="A24" s="52" t="s">
        <v>25</v>
      </c>
      <c r="B24" s="53">
        <v>1</v>
      </c>
      <c r="C24" s="54">
        <v>1</v>
      </c>
      <c r="D24" s="53">
        <v>1</v>
      </c>
      <c r="E24" s="54">
        <v>1</v>
      </c>
      <c r="F24" s="53">
        <v>1</v>
      </c>
      <c r="G24" s="54">
        <v>1</v>
      </c>
      <c r="H24" s="53">
        <v>1</v>
      </c>
      <c r="I24" s="54">
        <v>0</v>
      </c>
      <c r="J24" s="55">
        <v>1</v>
      </c>
      <c r="K24" s="54">
        <v>1</v>
      </c>
      <c r="L24" s="53">
        <v>1</v>
      </c>
      <c r="M24" s="54">
        <v>1</v>
      </c>
      <c r="N24" s="53">
        <v>1</v>
      </c>
      <c r="O24" s="54">
        <v>1</v>
      </c>
      <c r="P24" s="53">
        <v>0</v>
      </c>
      <c r="Q24" s="54">
        <v>0</v>
      </c>
      <c r="R24" s="53">
        <v>1</v>
      </c>
      <c r="S24" s="54">
        <v>1</v>
      </c>
      <c r="T24" s="53">
        <v>0</v>
      </c>
      <c r="U24" s="54">
        <v>0</v>
      </c>
      <c r="V24" s="53"/>
      <c r="W24" s="54"/>
      <c r="X24" s="53"/>
      <c r="Y24" s="60"/>
      <c r="Z24" s="76">
        <f t="shared" ref="Z24:Z43" si="5">B24+D24+F24+H24+J24+L24+N24+P24+R24+T24+V24+X24</f>
        <v>8</v>
      </c>
      <c r="AA24" s="63">
        <f t="shared" si="4"/>
        <v>7</v>
      </c>
    </row>
    <row r="25" spans="1:27" s="56" customFormat="1" ht="18" customHeight="1" x14ac:dyDescent="0.25">
      <c r="A25" s="52" t="s">
        <v>58</v>
      </c>
      <c r="B25" s="53">
        <v>0</v>
      </c>
      <c r="C25" s="54">
        <v>0</v>
      </c>
      <c r="D25" s="53">
        <v>0</v>
      </c>
      <c r="E25" s="54">
        <v>0</v>
      </c>
      <c r="F25" s="53">
        <v>0</v>
      </c>
      <c r="G25" s="54">
        <v>0</v>
      </c>
      <c r="H25" s="53">
        <v>0</v>
      </c>
      <c r="I25" s="54">
        <v>0</v>
      </c>
      <c r="J25" s="55">
        <v>0</v>
      </c>
      <c r="K25" s="54">
        <v>0</v>
      </c>
      <c r="L25" s="53">
        <v>0</v>
      </c>
      <c r="M25" s="54">
        <v>0</v>
      </c>
      <c r="N25" s="53">
        <v>0</v>
      </c>
      <c r="O25" s="54">
        <v>0</v>
      </c>
      <c r="P25" s="53">
        <v>0</v>
      </c>
      <c r="Q25" s="54">
        <v>0</v>
      </c>
      <c r="R25" s="53">
        <v>1</v>
      </c>
      <c r="S25" s="54">
        <v>1</v>
      </c>
      <c r="T25" s="53">
        <v>0</v>
      </c>
      <c r="U25" s="54">
        <v>0</v>
      </c>
      <c r="V25" s="53"/>
      <c r="W25" s="54"/>
      <c r="X25" s="53"/>
      <c r="Y25" s="60"/>
      <c r="Z25" s="76">
        <f t="shared" si="5"/>
        <v>1</v>
      </c>
      <c r="AA25" s="63">
        <f t="shared" si="4"/>
        <v>1</v>
      </c>
    </row>
    <row r="26" spans="1:27" s="56" customFormat="1" ht="18" customHeight="1" x14ac:dyDescent="0.25">
      <c r="A26" s="52" t="s">
        <v>26</v>
      </c>
      <c r="B26" s="53">
        <v>20</v>
      </c>
      <c r="C26" s="54">
        <v>25</v>
      </c>
      <c r="D26" s="53">
        <v>20</v>
      </c>
      <c r="E26" s="54">
        <v>11</v>
      </c>
      <c r="F26" s="53">
        <v>20</v>
      </c>
      <c r="G26" s="54">
        <v>8</v>
      </c>
      <c r="H26" s="53">
        <v>20</v>
      </c>
      <c r="I26" s="54">
        <v>0</v>
      </c>
      <c r="J26" s="55">
        <v>0</v>
      </c>
      <c r="K26" s="54">
        <v>5</v>
      </c>
      <c r="L26" s="53">
        <v>20</v>
      </c>
      <c r="M26" s="54">
        <v>13</v>
      </c>
      <c r="N26" s="53">
        <v>20</v>
      </c>
      <c r="O26" s="54">
        <v>22</v>
      </c>
      <c r="P26" s="53">
        <v>20</v>
      </c>
      <c r="Q26" s="54">
        <v>20</v>
      </c>
      <c r="R26" s="53">
        <v>21</v>
      </c>
      <c r="S26" s="54">
        <v>21</v>
      </c>
      <c r="T26" s="53">
        <v>20</v>
      </c>
      <c r="U26" s="54">
        <v>22</v>
      </c>
      <c r="V26" s="53"/>
      <c r="W26" s="54"/>
      <c r="X26" s="53"/>
      <c r="Y26" s="60"/>
      <c r="Z26" s="76">
        <f t="shared" si="5"/>
        <v>181</v>
      </c>
      <c r="AA26" s="63">
        <f t="shared" si="4"/>
        <v>147</v>
      </c>
    </row>
    <row r="27" spans="1:27" s="56" customFormat="1" ht="18" customHeight="1" x14ac:dyDescent="0.25">
      <c r="A27" s="52" t="s">
        <v>27</v>
      </c>
      <c r="B27" s="53">
        <v>8</v>
      </c>
      <c r="C27" s="54">
        <v>0</v>
      </c>
      <c r="D27" s="53">
        <v>10</v>
      </c>
      <c r="E27" s="54">
        <v>0</v>
      </c>
      <c r="F27" s="53">
        <v>10</v>
      </c>
      <c r="G27" s="54">
        <v>27</v>
      </c>
      <c r="H27" s="53">
        <v>10</v>
      </c>
      <c r="I27" s="54">
        <v>1</v>
      </c>
      <c r="J27" s="55">
        <v>10</v>
      </c>
      <c r="K27" s="54">
        <v>11</v>
      </c>
      <c r="L27" s="53">
        <v>10</v>
      </c>
      <c r="M27" s="54">
        <v>14</v>
      </c>
      <c r="N27" s="53">
        <v>10</v>
      </c>
      <c r="O27" s="54">
        <v>32</v>
      </c>
      <c r="P27" s="53">
        <v>11</v>
      </c>
      <c r="Q27" s="54">
        <v>21</v>
      </c>
      <c r="R27" s="53">
        <v>22</v>
      </c>
      <c r="S27" s="54">
        <v>22</v>
      </c>
      <c r="T27" s="53">
        <v>10</v>
      </c>
      <c r="U27" s="54">
        <v>16</v>
      </c>
      <c r="V27" s="53"/>
      <c r="W27" s="54"/>
      <c r="X27" s="53"/>
      <c r="Y27" s="60"/>
      <c r="Z27" s="76">
        <f t="shared" si="5"/>
        <v>111</v>
      </c>
      <c r="AA27" s="63">
        <f t="shared" si="4"/>
        <v>144</v>
      </c>
    </row>
    <row r="28" spans="1:27" s="56" customFormat="1" ht="18" customHeight="1" x14ac:dyDescent="0.25">
      <c r="A28" s="52" t="s">
        <v>51</v>
      </c>
      <c r="B28" s="53">
        <v>0</v>
      </c>
      <c r="C28" s="54">
        <v>0</v>
      </c>
      <c r="D28" s="53">
        <v>0</v>
      </c>
      <c r="E28" s="54">
        <v>0</v>
      </c>
      <c r="F28" s="53">
        <v>0</v>
      </c>
      <c r="G28" s="54">
        <v>0</v>
      </c>
      <c r="H28" s="53">
        <v>0</v>
      </c>
      <c r="I28" s="54">
        <v>0</v>
      </c>
      <c r="J28" s="55">
        <v>0</v>
      </c>
      <c r="K28" s="54">
        <v>0</v>
      </c>
      <c r="L28" s="53">
        <v>0</v>
      </c>
      <c r="M28" s="54">
        <v>1</v>
      </c>
      <c r="N28" s="53">
        <v>0</v>
      </c>
      <c r="O28" s="54">
        <v>2</v>
      </c>
      <c r="P28" s="53">
        <v>39</v>
      </c>
      <c r="Q28" s="54">
        <v>39</v>
      </c>
      <c r="R28" s="53">
        <v>67</v>
      </c>
      <c r="S28" s="54">
        <v>65</v>
      </c>
      <c r="T28" s="53">
        <v>16</v>
      </c>
      <c r="U28" s="54">
        <v>29</v>
      </c>
      <c r="V28" s="53"/>
      <c r="W28" s="54"/>
      <c r="X28" s="53"/>
      <c r="Y28" s="60"/>
      <c r="Z28" s="76">
        <f t="shared" si="5"/>
        <v>122</v>
      </c>
      <c r="AA28" s="63">
        <f t="shared" si="4"/>
        <v>136</v>
      </c>
    </row>
    <row r="29" spans="1:27" s="56" customFormat="1" ht="18" customHeight="1" x14ac:dyDescent="0.25">
      <c r="A29" s="52" t="s">
        <v>28</v>
      </c>
      <c r="B29" s="53">
        <v>497</v>
      </c>
      <c r="C29" s="54">
        <v>506</v>
      </c>
      <c r="D29" s="53">
        <v>497</v>
      </c>
      <c r="E29" s="54">
        <v>506</v>
      </c>
      <c r="F29" s="53">
        <v>497</v>
      </c>
      <c r="G29" s="54">
        <v>455</v>
      </c>
      <c r="H29" s="53">
        <v>497</v>
      </c>
      <c r="I29" s="54">
        <v>397</v>
      </c>
      <c r="J29" s="55">
        <v>497</v>
      </c>
      <c r="K29" s="54">
        <v>423</v>
      </c>
      <c r="L29" s="53">
        <v>497</v>
      </c>
      <c r="M29" s="54">
        <v>509</v>
      </c>
      <c r="N29" s="53">
        <v>497</v>
      </c>
      <c r="O29" s="54">
        <v>596</v>
      </c>
      <c r="P29" s="53">
        <v>219</v>
      </c>
      <c r="Q29" s="54">
        <v>249</v>
      </c>
      <c r="R29" s="53">
        <v>102</v>
      </c>
      <c r="S29" s="54">
        <v>112</v>
      </c>
      <c r="T29" s="53">
        <v>100</v>
      </c>
      <c r="U29" s="54">
        <v>120</v>
      </c>
      <c r="V29" s="53"/>
      <c r="W29" s="54"/>
      <c r="X29" s="53"/>
      <c r="Y29" s="60"/>
      <c r="Z29" s="76">
        <f t="shared" si="5"/>
        <v>3900</v>
      </c>
      <c r="AA29" s="63">
        <f t="shared" si="4"/>
        <v>3873</v>
      </c>
    </row>
    <row r="30" spans="1:27" s="56" customFormat="1" ht="18" customHeight="1" x14ac:dyDescent="0.25">
      <c r="A30" s="52" t="s">
        <v>29</v>
      </c>
      <c r="B30" s="53">
        <v>80</v>
      </c>
      <c r="C30" s="54">
        <v>86</v>
      </c>
      <c r="D30" s="53">
        <v>80</v>
      </c>
      <c r="E30" s="54">
        <v>83</v>
      </c>
      <c r="F30" s="53">
        <v>80</v>
      </c>
      <c r="G30" s="54">
        <v>92</v>
      </c>
      <c r="H30" s="53">
        <v>80</v>
      </c>
      <c r="I30" s="54">
        <v>461</v>
      </c>
      <c r="J30" s="55">
        <v>465</v>
      </c>
      <c r="K30" s="54">
        <v>462</v>
      </c>
      <c r="L30" s="53">
        <v>263</v>
      </c>
      <c r="M30" s="54">
        <v>274</v>
      </c>
      <c r="N30" s="53">
        <v>263</v>
      </c>
      <c r="O30" s="54">
        <v>262</v>
      </c>
      <c r="P30" s="53">
        <v>239</v>
      </c>
      <c r="Q30" s="54">
        <v>240</v>
      </c>
      <c r="R30" s="53">
        <v>245</v>
      </c>
      <c r="S30" s="54">
        <v>246</v>
      </c>
      <c r="T30" s="53">
        <v>291</v>
      </c>
      <c r="U30" s="54">
        <v>266</v>
      </c>
      <c r="V30" s="53"/>
      <c r="W30" s="54"/>
      <c r="X30" s="53"/>
      <c r="Y30" s="60"/>
      <c r="Z30" s="76">
        <f t="shared" si="5"/>
        <v>2086</v>
      </c>
      <c r="AA30" s="63">
        <f t="shared" si="4"/>
        <v>2472</v>
      </c>
    </row>
    <row r="31" spans="1:27" s="56" customFormat="1" ht="18" customHeight="1" x14ac:dyDescent="0.25">
      <c r="A31" s="52" t="s">
        <v>30</v>
      </c>
      <c r="B31" s="53">
        <v>40</v>
      </c>
      <c r="C31" s="54">
        <v>44</v>
      </c>
      <c r="D31" s="53">
        <v>40</v>
      </c>
      <c r="E31" s="54">
        <v>49</v>
      </c>
      <c r="F31" s="53">
        <v>40</v>
      </c>
      <c r="G31" s="54">
        <v>35</v>
      </c>
      <c r="H31" s="53">
        <v>40</v>
      </c>
      <c r="I31" s="54">
        <v>25</v>
      </c>
      <c r="J31" s="55">
        <v>40</v>
      </c>
      <c r="K31" s="54">
        <v>34</v>
      </c>
      <c r="L31" s="53">
        <v>40</v>
      </c>
      <c r="M31" s="54">
        <v>44</v>
      </c>
      <c r="N31" s="53">
        <v>40</v>
      </c>
      <c r="O31" s="54">
        <v>40</v>
      </c>
      <c r="P31" s="53">
        <v>40</v>
      </c>
      <c r="Q31" s="54">
        <v>40</v>
      </c>
      <c r="R31" s="53">
        <v>37</v>
      </c>
      <c r="S31" s="54">
        <v>55</v>
      </c>
      <c r="T31" s="53">
        <v>40</v>
      </c>
      <c r="U31" s="54">
        <v>44</v>
      </c>
      <c r="V31" s="53"/>
      <c r="W31" s="54"/>
      <c r="X31" s="53"/>
      <c r="Y31" s="60"/>
      <c r="Z31" s="76">
        <f t="shared" si="5"/>
        <v>397</v>
      </c>
      <c r="AA31" s="63">
        <f t="shared" si="4"/>
        <v>410</v>
      </c>
    </row>
    <row r="32" spans="1:27" s="56" customFormat="1" ht="18" customHeight="1" x14ac:dyDescent="0.25">
      <c r="A32" s="52" t="s">
        <v>31</v>
      </c>
      <c r="B32" s="53">
        <v>180</v>
      </c>
      <c r="C32" s="54">
        <v>164</v>
      </c>
      <c r="D32" s="53">
        <v>180</v>
      </c>
      <c r="E32" s="54">
        <v>116</v>
      </c>
      <c r="F32" s="53">
        <v>180</v>
      </c>
      <c r="G32" s="54">
        <v>58</v>
      </c>
      <c r="H32" s="53">
        <v>180</v>
      </c>
      <c r="I32" s="54">
        <v>0</v>
      </c>
      <c r="J32" s="55">
        <v>0</v>
      </c>
      <c r="K32" s="54">
        <v>23</v>
      </c>
      <c r="L32" s="53">
        <v>80</v>
      </c>
      <c r="M32" s="54">
        <v>70</v>
      </c>
      <c r="N32" s="53">
        <v>80</v>
      </c>
      <c r="O32" s="54">
        <v>83</v>
      </c>
      <c r="P32" s="53">
        <v>168</v>
      </c>
      <c r="Q32" s="54">
        <v>167</v>
      </c>
      <c r="R32" s="53">
        <v>175</v>
      </c>
      <c r="S32" s="54">
        <v>173</v>
      </c>
      <c r="T32" s="53">
        <v>180</v>
      </c>
      <c r="U32" s="54">
        <v>172</v>
      </c>
      <c r="V32" s="53"/>
      <c r="W32" s="54"/>
      <c r="X32" s="53"/>
      <c r="Y32" s="60"/>
      <c r="Z32" s="76">
        <f t="shared" si="5"/>
        <v>1403</v>
      </c>
      <c r="AA32" s="63">
        <f t="shared" si="4"/>
        <v>1026</v>
      </c>
    </row>
    <row r="33" spans="1:27" s="56" customFormat="1" ht="18" customHeight="1" x14ac:dyDescent="0.25">
      <c r="A33" s="52" t="s">
        <v>52</v>
      </c>
      <c r="B33" s="53">
        <v>0</v>
      </c>
      <c r="C33" s="54">
        <v>0</v>
      </c>
      <c r="D33" s="53">
        <v>0</v>
      </c>
      <c r="E33" s="54">
        <v>0</v>
      </c>
      <c r="F33" s="53">
        <v>0</v>
      </c>
      <c r="G33" s="54">
        <v>0</v>
      </c>
      <c r="H33" s="53">
        <v>0</v>
      </c>
      <c r="I33" s="54">
        <v>0</v>
      </c>
      <c r="J33" s="55">
        <v>0</v>
      </c>
      <c r="K33" s="54">
        <v>0</v>
      </c>
      <c r="L33" s="53">
        <v>0</v>
      </c>
      <c r="M33" s="54">
        <v>0</v>
      </c>
      <c r="N33" s="53">
        <v>0</v>
      </c>
      <c r="O33" s="54">
        <v>0</v>
      </c>
      <c r="P33" s="53">
        <v>77</v>
      </c>
      <c r="Q33" s="54">
        <v>77</v>
      </c>
      <c r="R33" s="53">
        <v>82</v>
      </c>
      <c r="S33" s="54">
        <v>90</v>
      </c>
      <c r="T33" s="53">
        <v>29</v>
      </c>
      <c r="U33" s="54">
        <v>29</v>
      </c>
      <c r="V33" s="53"/>
      <c r="W33" s="54"/>
      <c r="X33" s="53"/>
      <c r="Y33" s="60"/>
      <c r="Z33" s="76">
        <f t="shared" si="5"/>
        <v>188</v>
      </c>
      <c r="AA33" s="63">
        <f t="shared" si="4"/>
        <v>196</v>
      </c>
    </row>
    <row r="34" spans="1:27" s="56" customFormat="1" ht="18" customHeight="1" x14ac:dyDescent="0.25">
      <c r="A34" s="52" t="s">
        <v>32</v>
      </c>
      <c r="B34" s="53">
        <v>40</v>
      </c>
      <c r="C34" s="54">
        <v>39</v>
      </c>
      <c r="D34" s="53">
        <v>40</v>
      </c>
      <c r="E34" s="54">
        <v>39</v>
      </c>
      <c r="F34" s="53">
        <v>40</v>
      </c>
      <c r="G34" s="54">
        <v>33</v>
      </c>
      <c r="H34" s="53">
        <v>40</v>
      </c>
      <c r="I34" s="54">
        <v>38</v>
      </c>
      <c r="J34" s="55">
        <v>40</v>
      </c>
      <c r="K34" s="54">
        <v>38</v>
      </c>
      <c r="L34" s="53">
        <v>40</v>
      </c>
      <c r="M34" s="54">
        <v>37</v>
      </c>
      <c r="N34" s="53">
        <v>36</v>
      </c>
      <c r="O34" s="54">
        <v>36</v>
      </c>
      <c r="P34" s="53">
        <v>36</v>
      </c>
      <c r="Q34" s="54">
        <v>36</v>
      </c>
      <c r="R34" s="53">
        <v>38</v>
      </c>
      <c r="S34" s="54">
        <v>38</v>
      </c>
      <c r="T34" s="53">
        <v>40</v>
      </c>
      <c r="U34" s="54">
        <v>40</v>
      </c>
      <c r="V34" s="53"/>
      <c r="W34" s="54"/>
      <c r="X34" s="53"/>
      <c r="Y34" s="60"/>
      <c r="Z34" s="76">
        <f t="shared" si="5"/>
        <v>390</v>
      </c>
      <c r="AA34" s="63">
        <f t="shared" si="4"/>
        <v>374</v>
      </c>
    </row>
    <row r="35" spans="1:27" s="56" customFormat="1" ht="18" customHeight="1" x14ac:dyDescent="0.25">
      <c r="A35" s="52" t="s">
        <v>53</v>
      </c>
      <c r="B35" s="53">
        <v>0</v>
      </c>
      <c r="C35" s="54">
        <v>0</v>
      </c>
      <c r="D35" s="53">
        <v>0</v>
      </c>
      <c r="E35" s="54">
        <v>0</v>
      </c>
      <c r="F35" s="53">
        <v>0</v>
      </c>
      <c r="G35" s="54">
        <v>0</v>
      </c>
      <c r="H35" s="53">
        <v>0</v>
      </c>
      <c r="I35" s="54">
        <v>0</v>
      </c>
      <c r="J35" s="55">
        <v>0</v>
      </c>
      <c r="K35" s="54">
        <v>0</v>
      </c>
      <c r="L35" s="53">
        <v>0</v>
      </c>
      <c r="M35" s="54">
        <v>0</v>
      </c>
      <c r="N35" s="53">
        <v>0</v>
      </c>
      <c r="O35" s="54">
        <v>0</v>
      </c>
      <c r="P35" s="53">
        <v>540</v>
      </c>
      <c r="Q35" s="54">
        <v>532</v>
      </c>
      <c r="R35" s="53">
        <v>589</v>
      </c>
      <c r="S35" s="54">
        <v>612</v>
      </c>
      <c r="T35" s="53">
        <v>800</v>
      </c>
      <c r="U35" s="54">
        <v>770</v>
      </c>
      <c r="V35" s="53"/>
      <c r="W35" s="54"/>
      <c r="X35" s="53"/>
      <c r="Y35" s="60"/>
      <c r="Z35" s="76">
        <f t="shared" si="5"/>
        <v>1929</v>
      </c>
      <c r="AA35" s="63">
        <f t="shared" si="4"/>
        <v>1914</v>
      </c>
    </row>
    <row r="36" spans="1:27" s="56" customFormat="1" ht="18" customHeight="1" x14ac:dyDescent="0.25">
      <c r="A36" s="52" t="s">
        <v>54</v>
      </c>
      <c r="B36" s="53">
        <v>0</v>
      </c>
      <c r="C36" s="54">
        <v>0</v>
      </c>
      <c r="D36" s="53">
        <v>0</v>
      </c>
      <c r="E36" s="54">
        <v>0</v>
      </c>
      <c r="F36" s="53">
        <v>0</v>
      </c>
      <c r="G36" s="54">
        <v>0</v>
      </c>
      <c r="H36" s="53">
        <v>0</v>
      </c>
      <c r="I36" s="54">
        <v>0</v>
      </c>
      <c r="J36" s="55">
        <v>0</v>
      </c>
      <c r="K36" s="54">
        <v>0</v>
      </c>
      <c r="L36" s="53">
        <v>0</v>
      </c>
      <c r="M36" s="54">
        <v>0</v>
      </c>
      <c r="N36" s="53">
        <v>0</v>
      </c>
      <c r="O36" s="54">
        <v>0</v>
      </c>
      <c r="P36" s="53">
        <v>21</v>
      </c>
      <c r="Q36" s="54">
        <v>22</v>
      </c>
      <c r="R36" s="53">
        <v>20</v>
      </c>
      <c r="S36" s="54">
        <v>25</v>
      </c>
      <c r="T36" s="53">
        <v>5</v>
      </c>
      <c r="U36" s="54">
        <v>6</v>
      </c>
      <c r="V36" s="53"/>
      <c r="W36" s="54"/>
      <c r="X36" s="53"/>
      <c r="Y36" s="60"/>
      <c r="Z36" s="76">
        <f t="shared" si="5"/>
        <v>46</v>
      </c>
      <c r="AA36" s="63">
        <f t="shared" si="4"/>
        <v>53</v>
      </c>
    </row>
    <row r="37" spans="1:27" s="56" customFormat="1" ht="18" customHeight="1" x14ac:dyDescent="0.25">
      <c r="A37" s="52" t="s">
        <v>33</v>
      </c>
      <c r="B37" s="53">
        <v>40</v>
      </c>
      <c r="C37" s="54">
        <v>33</v>
      </c>
      <c r="D37" s="53">
        <v>40</v>
      </c>
      <c r="E37" s="54">
        <v>35</v>
      </c>
      <c r="F37" s="53">
        <v>40</v>
      </c>
      <c r="G37" s="54">
        <v>32</v>
      </c>
      <c r="H37" s="53">
        <v>40</v>
      </c>
      <c r="I37" s="54">
        <v>0</v>
      </c>
      <c r="J37" s="55">
        <v>40</v>
      </c>
      <c r="K37" s="54">
        <v>36</v>
      </c>
      <c r="L37" s="53">
        <v>40</v>
      </c>
      <c r="M37" s="54">
        <v>41</v>
      </c>
      <c r="N37" s="53">
        <v>40</v>
      </c>
      <c r="O37" s="54">
        <v>40</v>
      </c>
      <c r="P37" s="53">
        <v>111</v>
      </c>
      <c r="Q37" s="54">
        <v>110</v>
      </c>
      <c r="R37" s="53">
        <v>103</v>
      </c>
      <c r="S37" s="54">
        <v>103</v>
      </c>
      <c r="T37" s="53">
        <v>40</v>
      </c>
      <c r="U37" s="54">
        <v>43</v>
      </c>
      <c r="V37" s="53"/>
      <c r="W37" s="54"/>
      <c r="X37" s="53"/>
      <c r="Y37" s="60"/>
      <c r="Z37" s="76">
        <f t="shared" si="5"/>
        <v>534</v>
      </c>
      <c r="AA37" s="63">
        <f t="shared" si="4"/>
        <v>473</v>
      </c>
    </row>
    <row r="38" spans="1:27" ht="18" customHeight="1" x14ac:dyDescent="0.25">
      <c r="A38" s="52" t="s">
        <v>34</v>
      </c>
      <c r="B38" s="12">
        <v>5</v>
      </c>
      <c r="C38" s="14">
        <v>5</v>
      </c>
      <c r="D38" s="12">
        <v>5</v>
      </c>
      <c r="E38" s="14">
        <v>5</v>
      </c>
      <c r="F38" s="12">
        <v>5</v>
      </c>
      <c r="G38" s="14">
        <v>3</v>
      </c>
      <c r="H38" s="12">
        <v>5</v>
      </c>
      <c r="I38" s="14">
        <v>0</v>
      </c>
      <c r="J38" s="51">
        <v>5</v>
      </c>
      <c r="K38" s="14">
        <v>0</v>
      </c>
      <c r="L38" s="12">
        <v>5</v>
      </c>
      <c r="M38" s="14">
        <v>4</v>
      </c>
      <c r="N38" s="12">
        <v>5</v>
      </c>
      <c r="O38" s="14">
        <v>5</v>
      </c>
      <c r="P38" s="12">
        <v>37</v>
      </c>
      <c r="Q38" s="14">
        <v>36</v>
      </c>
      <c r="R38" s="12">
        <v>20</v>
      </c>
      <c r="S38" s="14">
        <v>20</v>
      </c>
      <c r="T38" s="12">
        <v>5</v>
      </c>
      <c r="U38" s="14">
        <v>5</v>
      </c>
      <c r="V38" s="12"/>
      <c r="W38" s="14"/>
      <c r="X38" s="12"/>
      <c r="Y38" s="61"/>
      <c r="Z38" s="76">
        <f t="shared" si="5"/>
        <v>97</v>
      </c>
      <c r="AA38" s="63">
        <f t="shared" si="4"/>
        <v>83</v>
      </c>
    </row>
    <row r="39" spans="1:27" ht="18" customHeight="1" x14ac:dyDescent="0.25">
      <c r="A39" s="52" t="s">
        <v>35</v>
      </c>
      <c r="B39" s="12">
        <v>73</v>
      </c>
      <c r="C39" s="14">
        <v>78</v>
      </c>
      <c r="D39" s="12">
        <f>73-24</f>
        <v>49</v>
      </c>
      <c r="E39" s="14">
        <v>59</v>
      </c>
      <c r="F39" s="12">
        <f>73-25</f>
        <v>48</v>
      </c>
      <c r="G39" s="14">
        <v>47</v>
      </c>
      <c r="H39" s="12">
        <v>73</v>
      </c>
      <c r="I39" s="14">
        <v>43</v>
      </c>
      <c r="J39" s="51">
        <v>73</v>
      </c>
      <c r="K39" s="14">
        <v>86</v>
      </c>
      <c r="L39" s="12">
        <v>73</v>
      </c>
      <c r="M39" s="14">
        <v>82</v>
      </c>
      <c r="N39" s="12">
        <v>73</v>
      </c>
      <c r="O39" s="14">
        <v>84</v>
      </c>
      <c r="P39" s="12">
        <v>73</v>
      </c>
      <c r="Q39" s="14">
        <v>87</v>
      </c>
      <c r="R39" s="12">
        <v>81</v>
      </c>
      <c r="S39" s="14">
        <v>97</v>
      </c>
      <c r="T39" s="12">
        <v>73</v>
      </c>
      <c r="U39" s="14">
        <v>103</v>
      </c>
      <c r="V39" s="12"/>
      <c r="W39" s="14"/>
      <c r="X39" s="12"/>
      <c r="Y39" s="61"/>
      <c r="Z39" s="76">
        <f t="shared" si="5"/>
        <v>689</v>
      </c>
      <c r="AA39" s="63">
        <f t="shared" si="4"/>
        <v>766</v>
      </c>
    </row>
    <row r="40" spans="1:27" ht="18" customHeight="1" x14ac:dyDescent="0.25">
      <c r="A40" s="52" t="s">
        <v>36</v>
      </c>
      <c r="B40" s="12">
        <v>400</v>
      </c>
      <c r="C40" s="14">
        <v>328</v>
      </c>
      <c r="D40" s="12">
        <f>400+32</f>
        <v>432</v>
      </c>
      <c r="E40" s="14">
        <v>348</v>
      </c>
      <c r="F40" s="12">
        <f>400+38</f>
        <v>438</v>
      </c>
      <c r="G40" s="14">
        <v>276</v>
      </c>
      <c r="H40" s="12">
        <v>400</v>
      </c>
      <c r="I40" s="14">
        <v>324</v>
      </c>
      <c r="J40" s="51">
        <v>400</v>
      </c>
      <c r="K40" s="14">
        <v>418</v>
      </c>
      <c r="L40" s="12">
        <v>400</v>
      </c>
      <c r="M40" s="14">
        <v>367</v>
      </c>
      <c r="N40" s="12">
        <v>410</v>
      </c>
      <c r="O40" s="14">
        <v>572</v>
      </c>
      <c r="P40" s="12">
        <v>1177</v>
      </c>
      <c r="Q40" s="14">
        <v>1103</v>
      </c>
      <c r="R40" s="12">
        <v>1077</v>
      </c>
      <c r="S40" s="14">
        <v>1043</v>
      </c>
      <c r="T40" s="12">
        <v>1051</v>
      </c>
      <c r="U40" s="14">
        <v>993</v>
      </c>
      <c r="V40" s="12"/>
      <c r="W40" s="14"/>
      <c r="X40" s="12"/>
      <c r="Y40" s="61"/>
      <c r="Z40" s="76">
        <f t="shared" si="5"/>
        <v>6185</v>
      </c>
      <c r="AA40" s="63">
        <f t="shared" si="4"/>
        <v>5772</v>
      </c>
    </row>
    <row r="41" spans="1:27" ht="18" customHeight="1" x14ac:dyDescent="0.25">
      <c r="A41" s="52" t="s">
        <v>37</v>
      </c>
      <c r="B41" s="12">
        <v>120</v>
      </c>
      <c r="C41" s="14">
        <v>82</v>
      </c>
      <c r="D41" s="12">
        <v>120</v>
      </c>
      <c r="E41" s="14">
        <v>65</v>
      </c>
      <c r="F41" s="12">
        <v>120</v>
      </c>
      <c r="G41" s="14">
        <v>92</v>
      </c>
      <c r="H41" s="12">
        <v>82</v>
      </c>
      <c r="I41" s="14">
        <v>57</v>
      </c>
      <c r="J41" s="51">
        <v>130</v>
      </c>
      <c r="K41" s="14">
        <v>92</v>
      </c>
      <c r="L41" s="12">
        <v>144</v>
      </c>
      <c r="M41" s="14">
        <v>140</v>
      </c>
      <c r="N41" s="12">
        <v>120</v>
      </c>
      <c r="O41" s="14">
        <v>110</v>
      </c>
      <c r="P41" s="12">
        <v>120</v>
      </c>
      <c r="Q41" s="14">
        <v>143</v>
      </c>
      <c r="R41" s="12">
        <v>130</v>
      </c>
      <c r="S41" s="14">
        <v>131</v>
      </c>
      <c r="T41" s="12">
        <v>120</v>
      </c>
      <c r="U41" s="14">
        <v>122</v>
      </c>
      <c r="V41" s="12"/>
      <c r="W41" s="14"/>
      <c r="X41" s="12"/>
      <c r="Y41" s="61"/>
      <c r="Z41" s="76">
        <f t="shared" si="5"/>
        <v>1206</v>
      </c>
      <c r="AA41" s="63">
        <f t="shared" si="4"/>
        <v>1034</v>
      </c>
    </row>
    <row r="42" spans="1:27" ht="18" customHeight="1" x14ac:dyDescent="0.25">
      <c r="A42" s="52" t="s">
        <v>38</v>
      </c>
      <c r="B42" s="12">
        <v>120</v>
      </c>
      <c r="C42" s="14">
        <v>96</v>
      </c>
      <c r="D42" s="12">
        <v>120</v>
      </c>
      <c r="E42" s="14">
        <v>123</v>
      </c>
      <c r="F42" s="12">
        <v>120</v>
      </c>
      <c r="G42" s="14">
        <v>101</v>
      </c>
      <c r="H42" s="12">
        <v>196</v>
      </c>
      <c r="I42" s="14">
        <v>109</v>
      </c>
      <c r="J42" s="51">
        <v>100</v>
      </c>
      <c r="K42" s="14">
        <v>69</v>
      </c>
      <c r="L42" s="12">
        <v>72</v>
      </c>
      <c r="M42" s="14">
        <v>81</v>
      </c>
      <c r="N42" s="12">
        <v>120</v>
      </c>
      <c r="O42" s="14">
        <v>123</v>
      </c>
      <c r="P42" s="12">
        <v>120</v>
      </c>
      <c r="Q42" s="14">
        <v>87</v>
      </c>
      <c r="R42" s="12">
        <v>90</v>
      </c>
      <c r="S42" s="14">
        <v>98</v>
      </c>
      <c r="T42" s="12">
        <v>120</v>
      </c>
      <c r="U42" s="14">
        <v>139</v>
      </c>
      <c r="V42" s="12"/>
      <c r="W42" s="14"/>
      <c r="X42" s="12"/>
      <c r="Y42" s="61"/>
      <c r="Z42" s="76">
        <f t="shared" si="5"/>
        <v>1178</v>
      </c>
      <c r="AA42" s="63">
        <f t="shared" si="4"/>
        <v>1026</v>
      </c>
    </row>
    <row r="43" spans="1:27" ht="18" customHeight="1" x14ac:dyDescent="0.25">
      <c r="A43" s="50" t="s">
        <v>39</v>
      </c>
      <c r="B43" s="12">
        <v>14</v>
      </c>
      <c r="C43" s="14">
        <v>11</v>
      </c>
      <c r="D43" s="12">
        <v>14</v>
      </c>
      <c r="E43" s="14">
        <v>12</v>
      </c>
      <c r="F43" s="12">
        <v>14</v>
      </c>
      <c r="G43" s="14">
        <v>0</v>
      </c>
      <c r="H43" s="12">
        <v>14</v>
      </c>
      <c r="I43" s="14">
        <v>0</v>
      </c>
      <c r="J43" s="51">
        <v>14</v>
      </c>
      <c r="K43" s="14">
        <v>0</v>
      </c>
      <c r="L43" s="12">
        <v>14</v>
      </c>
      <c r="M43" s="14">
        <v>22</v>
      </c>
      <c r="N43" s="12">
        <v>14</v>
      </c>
      <c r="O43" s="14">
        <v>14</v>
      </c>
      <c r="P43" s="12">
        <v>20</v>
      </c>
      <c r="Q43" s="14">
        <v>21</v>
      </c>
      <c r="R43" s="12">
        <v>21</v>
      </c>
      <c r="S43" s="14">
        <v>21</v>
      </c>
      <c r="T43" s="12">
        <v>14</v>
      </c>
      <c r="U43" s="14">
        <v>15</v>
      </c>
      <c r="V43" s="12"/>
      <c r="W43" s="14"/>
      <c r="X43" s="12"/>
      <c r="Y43" s="61"/>
      <c r="Z43" s="76">
        <f t="shared" si="5"/>
        <v>153</v>
      </c>
      <c r="AA43" s="63">
        <f t="shared" si="4"/>
        <v>116</v>
      </c>
    </row>
    <row r="44" spans="1:27" ht="18" customHeight="1" thickBot="1" x14ac:dyDescent="0.3">
      <c r="A44" s="19" t="s">
        <v>20</v>
      </c>
      <c r="B44" s="20">
        <f t="shared" ref="B44:Y44" si="6">SUM(B23:B43)</f>
        <v>1639</v>
      </c>
      <c r="C44" s="22">
        <f t="shared" si="6"/>
        <v>1499</v>
      </c>
      <c r="D44" s="20">
        <f t="shared" si="6"/>
        <v>1649</v>
      </c>
      <c r="E44" s="22">
        <f t="shared" si="6"/>
        <v>1454</v>
      </c>
      <c r="F44" s="20">
        <f t="shared" si="6"/>
        <v>1654</v>
      </c>
      <c r="G44" s="22">
        <f t="shared" si="6"/>
        <v>1261</v>
      </c>
      <c r="H44" s="20">
        <f t="shared" si="6"/>
        <v>1679</v>
      </c>
      <c r="I44" s="22">
        <f t="shared" si="6"/>
        <v>1455</v>
      </c>
      <c r="J44" s="20">
        <f t="shared" si="6"/>
        <v>1816</v>
      </c>
      <c r="K44" s="22">
        <f t="shared" si="6"/>
        <v>1701</v>
      </c>
      <c r="L44" s="20">
        <f t="shared" si="6"/>
        <v>1700</v>
      </c>
      <c r="M44" s="22">
        <f t="shared" si="6"/>
        <v>1702</v>
      </c>
      <c r="N44" s="20">
        <f t="shared" si="6"/>
        <v>1730</v>
      </c>
      <c r="O44" s="22">
        <f t="shared" si="6"/>
        <v>2024</v>
      </c>
      <c r="P44" s="20">
        <f t="shared" si="6"/>
        <v>3068</v>
      </c>
      <c r="Q44" s="22">
        <f t="shared" si="6"/>
        <v>3030</v>
      </c>
      <c r="R44" s="20">
        <f t="shared" si="6"/>
        <v>2923</v>
      </c>
      <c r="S44" s="22">
        <f t="shared" si="6"/>
        <v>2975</v>
      </c>
      <c r="T44" s="20">
        <f t="shared" si="6"/>
        <v>2954</v>
      </c>
      <c r="U44" s="22">
        <f t="shared" si="6"/>
        <v>2934</v>
      </c>
      <c r="V44" s="20">
        <f t="shared" si="6"/>
        <v>0</v>
      </c>
      <c r="W44" s="22">
        <f t="shared" si="6"/>
        <v>0</v>
      </c>
      <c r="X44" s="20">
        <f t="shared" si="6"/>
        <v>0</v>
      </c>
      <c r="Y44" s="64">
        <f t="shared" si="6"/>
        <v>0</v>
      </c>
      <c r="Z44" s="74">
        <f>SUM(Z23:Z43)</f>
        <v>20812</v>
      </c>
      <c r="AA44" s="75">
        <f>SUM(AA23:AA43)</f>
        <v>20035</v>
      </c>
    </row>
    <row r="45" spans="1:27" ht="18" customHeight="1" x14ac:dyDescent="0.25">
      <c r="A45" s="81" t="s">
        <v>45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4"/>
      <c r="W45" s="4"/>
      <c r="X45" s="29"/>
      <c r="Y45" s="30"/>
      <c r="Z45" s="4"/>
      <c r="AA45" s="4"/>
    </row>
    <row r="46" spans="1:27" ht="18" customHeight="1" x14ac:dyDescent="0.25">
      <c r="A46" s="81" t="s">
        <v>46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4"/>
      <c r="W46" s="4"/>
      <c r="X46" s="29"/>
      <c r="Y46" s="30"/>
      <c r="Z46" s="4"/>
      <c r="AA46" s="4"/>
    </row>
    <row r="47" spans="1:27" ht="18" customHeight="1" x14ac:dyDescent="0.25">
      <c r="A47" s="81" t="s">
        <v>48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4"/>
      <c r="W47" s="4"/>
      <c r="X47" s="29"/>
      <c r="Y47" s="30"/>
      <c r="Z47" s="4"/>
      <c r="AA47" s="4"/>
    </row>
    <row r="48" spans="1:27" ht="18" customHeight="1" x14ac:dyDescent="0.25">
      <c r="A48" s="81" t="s">
        <v>49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4"/>
      <c r="W48" s="4"/>
      <c r="X48" s="29"/>
      <c r="Y48" s="30"/>
      <c r="Z48" s="4"/>
      <c r="AA48" s="4"/>
    </row>
    <row r="49" spans="1:27" ht="18" customHeight="1" x14ac:dyDescent="0.25">
      <c r="A49" s="81" t="s">
        <v>50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4"/>
      <c r="W49" s="4"/>
      <c r="X49" s="29"/>
      <c r="Y49" s="30"/>
      <c r="Z49" s="4"/>
      <c r="AA49" s="4"/>
    </row>
    <row r="50" spans="1:27" ht="18" customHeight="1" x14ac:dyDescent="0.25">
      <c r="A50" s="81" t="s">
        <v>57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4"/>
      <c r="W50" s="4"/>
      <c r="X50" s="29"/>
      <c r="Y50" s="30"/>
      <c r="Z50" s="4"/>
      <c r="AA50" s="4"/>
    </row>
    <row r="51" spans="1:27" ht="18" customHeight="1" x14ac:dyDescent="0.25">
      <c r="A51" s="81" t="s">
        <v>55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4"/>
      <c r="W51" s="4"/>
      <c r="X51" s="29"/>
      <c r="Y51" s="30"/>
      <c r="Z51" s="4"/>
      <c r="AA51" s="4"/>
    </row>
    <row r="52" spans="1:27" ht="18" customHeight="1" x14ac:dyDescent="0.25">
      <c r="A52" s="81" t="s">
        <v>56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4"/>
      <c r="W52" s="4"/>
      <c r="X52" s="29"/>
      <c r="Y52" s="30"/>
      <c r="Z52" s="4"/>
      <c r="AA52" s="4"/>
    </row>
    <row r="53" spans="1:27" ht="18" customHeight="1" x14ac:dyDescent="0.25">
      <c r="A53" s="81" t="s">
        <v>60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4"/>
      <c r="W53" s="4"/>
      <c r="X53" s="29"/>
      <c r="Y53" s="30"/>
      <c r="Z53" s="4"/>
      <c r="AA53" s="4"/>
    </row>
    <row r="54" spans="1:27" ht="18" customHeight="1" x14ac:dyDescent="0.25">
      <c r="A54" s="81" t="s">
        <v>59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4"/>
      <c r="W54" s="4"/>
      <c r="X54" s="29"/>
      <c r="Y54" s="30"/>
      <c r="Z54" s="4"/>
      <c r="AA54" s="4"/>
    </row>
    <row r="55" spans="1:27" ht="18" customHeight="1" x14ac:dyDescent="0.25">
      <c r="A55" s="81" t="s">
        <v>61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4"/>
      <c r="W55" s="4"/>
      <c r="X55" s="29"/>
      <c r="Y55" s="30"/>
      <c r="Z55" s="4"/>
      <c r="AA55" s="4"/>
    </row>
    <row r="56" spans="1:27" ht="18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4"/>
      <c r="W56" s="4"/>
      <c r="X56" s="29"/>
      <c r="Y56" s="30"/>
      <c r="Z56" s="4"/>
      <c r="AA56" s="4"/>
    </row>
    <row r="57" spans="1:27" ht="18" customHeight="1" x14ac:dyDescent="0.25">
      <c r="A57" s="2" t="s">
        <v>62</v>
      </c>
    </row>
    <row r="58" spans="1:27" ht="18" customHeight="1" x14ac:dyDescent="0.25">
      <c r="A58" s="2" t="s">
        <v>43</v>
      </c>
    </row>
  </sheetData>
  <sheetProtection selectLockedCells="1" selectUnlockedCells="1"/>
  <mergeCells count="66">
    <mergeCell ref="A55:U55"/>
    <mergeCell ref="V21:W21"/>
    <mergeCell ref="X21:Y21"/>
    <mergeCell ref="A46:U46"/>
    <mergeCell ref="A47:U47"/>
    <mergeCell ref="A45:U45"/>
    <mergeCell ref="D21:E21"/>
    <mergeCell ref="F21:G21"/>
    <mergeCell ref="R21:S21"/>
    <mergeCell ref="T21:U21"/>
    <mergeCell ref="H21:I21"/>
    <mergeCell ref="J21:K21"/>
    <mergeCell ref="L21:M21"/>
    <mergeCell ref="N21:O21"/>
    <mergeCell ref="P21:Q21"/>
    <mergeCell ref="A48:U48"/>
    <mergeCell ref="D11:E11"/>
    <mergeCell ref="B11:C11"/>
    <mergeCell ref="X11:Y11"/>
    <mergeCell ref="N11:O11"/>
    <mergeCell ref="L11:M11"/>
    <mergeCell ref="J11:K11"/>
    <mergeCell ref="H11:I11"/>
    <mergeCell ref="F11:G11"/>
    <mergeCell ref="Z11:AA11"/>
    <mergeCell ref="V11:W11"/>
    <mergeCell ref="T11:U11"/>
    <mergeCell ref="R11:S11"/>
    <mergeCell ref="P11:Q11"/>
    <mergeCell ref="A1:AA1"/>
    <mergeCell ref="A2:AA2"/>
    <mergeCell ref="Z5:AA5"/>
    <mergeCell ref="X5:Y5"/>
    <mergeCell ref="V5:W5"/>
    <mergeCell ref="T5:U5"/>
    <mergeCell ref="R5:S5"/>
    <mergeCell ref="P5:Q5"/>
    <mergeCell ref="N5:O5"/>
    <mergeCell ref="H5:I5"/>
    <mergeCell ref="J5:K5"/>
    <mergeCell ref="L5:M5"/>
    <mergeCell ref="B5:C5"/>
    <mergeCell ref="D5:E5"/>
    <mergeCell ref="F5:G5"/>
    <mergeCell ref="Z21:AA21"/>
    <mergeCell ref="Z16:AA16"/>
    <mergeCell ref="L16:M16"/>
    <mergeCell ref="N16:O16"/>
    <mergeCell ref="P16:Q16"/>
    <mergeCell ref="R16:S16"/>
    <mergeCell ref="T16:U16"/>
    <mergeCell ref="A20:AA20"/>
    <mergeCell ref="V16:W16"/>
    <mergeCell ref="X16:Y16"/>
    <mergeCell ref="B16:C16"/>
    <mergeCell ref="D16:E16"/>
    <mergeCell ref="F16:G16"/>
    <mergeCell ref="H16:I16"/>
    <mergeCell ref="J16:K16"/>
    <mergeCell ref="B21:C21"/>
    <mergeCell ref="A52:U52"/>
    <mergeCell ref="A50:U50"/>
    <mergeCell ref="A51:U51"/>
    <mergeCell ref="A49:U49"/>
    <mergeCell ref="A54:U54"/>
    <mergeCell ref="A53:U53"/>
  </mergeCells>
  <conditionalFormatting sqref="L63:L65486 D57:D65507 L57 H57:H65507 P57:P65507 T57:T65507 D10 H10 X10 L10 T10 P10 L15 H15 D15 D20 X20 H20 T20 L20 P20 H1:H4 L1:L4 P1:P4 X1:X4 T1:T4 D1:D4 X45 T45 P45 L45 H45 D45 X47:X65507">
    <cfRule type="cellIs" dxfId="5" priority="285" stopIfTrue="1" operator="lessThan">
      <formula>0</formula>
    </cfRule>
  </conditionalFormatting>
  <conditionalFormatting sqref="L63:L65486 D57:D65507 L57 H57:H65507 P57:P65507 T57:T65507 D10 H10 X10 L10 T10 P10 L15 H15 D15 D20 X20 H20 T20 L20 P20 H1:H4 L1:L4 P1:P4 X1:X4 T1:T4 D1:D4 X45 T45 P45 L45 H45 D45 X47:X65507">
    <cfRule type="cellIs" dxfId="4" priority="286" stopIfTrue="1" operator="greaterThanOrEqual">
      <formula>0</formula>
    </cfRule>
  </conditionalFormatting>
  <conditionalFormatting sqref="X46 T46 P46 L46 H46 D46">
    <cfRule type="cellIs" dxfId="3" priority="3" stopIfTrue="1" operator="lessThan">
      <formula>0</formula>
    </cfRule>
  </conditionalFormatting>
  <conditionalFormatting sqref="X46 T46 P46 L46 H46 D46">
    <cfRule type="cellIs" dxfId="2" priority="4" stopIfTrue="1" operator="greaterThanOrEqual">
      <formula>0</formula>
    </cfRule>
  </conditionalFormatting>
  <conditionalFormatting sqref="T47 P47 L47 H47 D47">
    <cfRule type="cellIs" dxfId="1" priority="1" stopIfTrue="1" operator="lessThan">
      <formula>0</formula>
    </cfRule>
  </conditionalFormatting>
  <conditionalFormatting sqref="T47 P47 L47 H47 D47">
    <cfRule type="cellIs" dxfId="0" priority="2" stopIfTrue="1" operator="greaterThanOrEqual">
      <formula>0</formula>
    </cfRule>
  </conditionalFormatting>
  <printOptions horizontalCentered="1"/>
  <pageMargins left="0.19652777777777777" right="0.19652777777777777" top="0.78749999999999998" bottom="0.51180555555555551" header="0.51180555555555551" footer="0.51180555555555551"/>
  <pageSetup paperSize="9" scale="52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2020</vt:lpstr>
      <vt:lpstr>'2020'!Area_de_impressao</vt:lpstr>
      <vt:lpstr>'2020'!Titulos_de_impressao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Antonio Batalha Junior</cp:lastModifiedBy>
  <cp:revision/>
  <cp:lastPrinted>2020-05-16T13:03:01Z</cp:lastPrinted>
  <dcterms:created xsi:type="dcterms:W3CDTF">2018-06-11T18:27:08Z</dcterms:created>
  <dcterms:modified xsi:type="dcterms:W3CDTF">2020-11-09T16:21:01Z</dcterms:modified>
  <cp:category/>
  <cp:contentStatus/>
</cp:coreProperties>
</file>