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AMBULATORIOS\3-SIM JACAREÍ\Contrato de Gestão\"/>
    </mc:Choice>
  </mc:AlternateContent>
  <xr:revisionPtr revIDLastSave="0" documentId="8_{54A3E915-1FB3-4EA3-BAD1-8A8772B7703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2019" sheetId="1" r:id="rId1"/>
  </sheets>
  <definedNames>
    <definedName name="_xlnm.Print_Area" localSheetId="0">'2019'!$A$1:$AA$48</definedName>
    <definedName name="_xlnm.Print_Titles" localSheetId="0">'2019'!$1:$2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1" l="1"/>
  <c r="Z7" i="1"/>
  <c r="AA13" i="1"/>
  <c r="Z13" i="1"/>
  <c r="AA18" i="1"/>
  <c r="Z18" i="1"/>
  <c r="Z19" i="1" s="1"/>
  <c r="AA38" i="1"/>
  <c r="Z38" i="1"/>
  <c r="AA37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Y36" i="1" l="1"/>
  <c r="AA36" i="1" s="1"/>
  <c r="AA39" i="1" s="1"/>
  <c r="Z9" i="1"/>
  <c r="W14" i="1" l="1"/>
  <c r="W7" i="1" l="1"/>
  <c r="W9" i="1" s="1"/>
  <c r="X37" i="1" l="1"/>
  <c r="Z37" i="1" s="1"/>
  <c r="X36" i="1"/>
  <c r="Z36" i="1" s="1"/>
  <c r="Z39" i="1" s="1"/>
  <c r="AA14" i="1" l="1"/>
  <c r="J39" i="1" l="1"/>
  <c r="K39" i="1" l="1"/>
  <c r="K9" i="1" l="1"/>
  <c r="I9" i="1" l="1"/>
  <c r="E9" i="1" l="1"/>
  <c r="D39" i="1" l="1"/>
  <c r="B39" i="1"/>
  <c r="C8" i="1"/>
  <c r="AA8" i="1" s="1"/>
  <c r="C7" i="1"/>
  <c r="AA7" i="1" l="1"/>
  <c r="AA9" i="1" s="1"/>
  <c r="X39" i="1"/>
  <c r="Y39" i="1"/>
  <c r="W39" i="1"/>
  <c r="V39" i="1"/>
  <c r="U39" i="1"/>
  <c r="T39" i="1"/>
  <c r="S39" i="1"/>
  <c r="R39" i="1"/>
  <c r="Q39" i="1"/>
  <c r="P39" i="1"/>
  <c r="O39" i="1"/>
  <c r="N39" i="1"/>
  <c r="M39" i="1"/>
  <c r="L39" i="1"/>
  <c r="I39" i="1"/>
  <c r="H39" i="1"/>
  <c r="G39" i="1"/>
  <c r="F39" i="1"/>
  <c r="E39" i="1"/>
  <c r="C39" i="1"/>
  <c r="N9" i="1" l="1"/>
  <c r="L9" i="1"/>
  <c r="J9" i="1"/>
  <c r="H9" i="1"/>
  <c r="F9" i="1"/>
  <c r="D9" i="1"/>
  <c r="B9" i="1"/>
  <c r="AA19" i="1" l="1"/>
  <c r="Y19" i="1"/>
  <c r="X19" i="1"/>
  <c r="W19" i="1"/>
  <c r="V19" i="1"/>
  <c r="U19" i="1"/>
  <c r="T19" i="1"/>
  <c r="S19" i="1"/>
  <c r="R19" i="1"/>
  <c r="Q19" i="1"/>
  <c r="P19" i="1"/>
  <c r="O19" i="1"/>
  <c r="N19" i="1"/>
  <c r="Y14" i="1"/>
  <c r="X14" i="1"/>
  <c r="V14" i="1"/>
  <c r="U14" i="1"/>
  <c r="T14" i="1"/>
  <c r="S14" i="1"/>
  <c r="R14" i="1"/>
  <c r="Q14" i="1"/>
  <c r="P14" i="1"/>
  <c r="O14" i="1"/>
  <c r="N14" i="1"/>
  <c r="M9" i="1"/>
  <c r="G9" i="1"/>
  <c r="C9" i="1"/>
  <c r="Y9" i="1"/>
  <c r="X9" i="1"/>
  <c r="V9" i="1"/>
  <c r="T9" i="1"/>
  <c r="R9" i="1"/>
  <c r="Q9" i="1"/>
  <c r="P9" i="1"/>
  <c r="O9" i="1"/>
  <c r="Z14" i="1" l="1"/>
  <c r="S9" i="1"/>
  <c r="U9" i="1"/>
  <c r="B14" i="1" l="1"/>
  <c r="C14" i="1"/>
  <c r="D14" i="1"/>
  <c r="E14" i="1"/>
  <c r="F14" i="1"/>
  <c r="G14" i="1"/>
  <c r="H14" i="1"/>
  <c r="I14" i="1"/>
  <c r="J14" i="1"/>
  <c r="K14" i="1"/>
  <c r="L14" i="1"/>
  <c r="M14" i="1"/>
  <c r="B19" i="1"/>
  <c r="C19" i="1"/>
  <c r="D19" i="1"/>
  <c r="E19" i="1"/>
  <c r="F19" i="1"/>
  <c r="G19" i="1"/>
  <c r="H19" i="1"/>
  <c r="I19" i="1"/>
  <c r="J19" i="1"/>
  <c r="K19" i="1"/>
  <c r="L19" i="1"/>
  <c r="M19" i="1"/>
</calcChain>
</file>

<file path=xl/sharedStrings.xml><?xml version="1.0" encoding="utf-8"?>
<sst xmlns="http://schemas.openxmlformats.org/spreadsheetml/2006/main" count="195" uniqueCount="52">
  <si>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</si>
  <si>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</si>
  <si>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</si>
  <si>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</si>
  <si>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</si>
  <si>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</si>
  <si>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</si>
  <si>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</si>
  <si>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</si>
  <si>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</si>
  <si>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</si>
  <si>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</si>
  <si>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</si>
  <si>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</si>
  <si>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</si>
  <si>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</si>
  <si>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</si>
  <si>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</si>
  <si>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</si>
  <si>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</si>
  <si>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</si>
  <si>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</si>
  <si>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Acompanhamento Contrato de Gestão SIM - Serviço Integrado de Medicina - 2019</t>
  </si>
  <si>
    <t>TOTAL 2019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</si>
  <si>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</si>
  <si>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</si>
  <si>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</si>
  <si>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</si>
  <si>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</si>
  <si>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</si>
  <si>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</si>
  <si>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</si>
  <si>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</si>
  <si>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</si>
  <si>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</si>
  <si>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MAPEAMENTO DE RETINA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</si>
  <si>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</si>
  <si>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</si>
  <si>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</si>
  <si>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</si>
  <si>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</si>
  <si>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</si>
  <si>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</si>
  <si>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>CONSULTA MÉDICA</t>
  </si>
  <si>
    <t>Fonte : Fastmedic - Sistema de Gestão em Saúde do Município</t>
  </si>
  <si>
    <t>Atualizado em :27/01/2020</t>
  </si>
  <si>
    <t>Mai e Jun.19 - Metas repactuadas conforme Memorando nº 0117/2019</t>
  </si>
  <si>
    <t>Out.19 - Metas repactuadas conforme Memorando nº 0191/2019</t>
  </si>
  <si>
    <t>Nov.19 - Metas repactuadas conforme Memorando nº 0193/2019</t>
  </si>
  <si>
    <t>Dez.19 - Metas repactuadas conforme Memorando nº 0203/2019</t>
  </si>
  <si>
    <t>Dez.19 - Metas repactuadas conforme Termo Aditivo nº 2.002.06/17.19</t>
  </si>
  <si>
    <t>Jan.19 - Metas repactuadas conforme Termo Aditivo nº 2.002.05/17.19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</si>
</sst>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9" fontId="17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8" fillId="0" borderId="21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8" fillId="0" borderId="21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0" fillId="0" borderId="0" xfId="0" applyFill="1"/>
    <xf numFmtId="0" fontId="14" fillId="0" borderId="3" xfId="0" applyFont="1" applyBorder="1" applyAlignment="1">
      <alignment horizontal="left" wrapText="1"/>
    </xf>
    <xf numFmtId="0" fontId="0" fillId="0" borderId="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4" fillId="9" borderId="30" xfId="0" applyFont="1" applyFill="1" applyBorder="1" applyAlignment="1">
      <alignment horizontal="center"/>
    </xf>
    <xf numFmtId="0" fontId="14" fillId="9" borderId="32" xfId="0" applyFont="1" applyFill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9" borderId="16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2" fillId="9" borderId="37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2" fillId="9" borderId="39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34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270405</xdr:colOff>
      <xdr:row>0</xdr:row>
      <xdr:rowOff>148166</xdr:rowOff>
    </xdr:from>
    <xdr:to>
      <xdr:col>26</xdr:col>
      <xdr:colOff>394230</xdr:colOff>
      <xdr:row>3</xdr:row>
      <xdr:rowOff>74082</xdr:rowOff>
    </xdr:to>
    <xdr:pic>
      <xdr:nvPicPr>
        <xdr:cNvPr id="1026" name="Picture 6">
          <a:extLst>
            <a:ext uri="{FF2B5EF4-FFF2-40B4-BE49-F238E27FC236}">
              <a16:creationId xmlns:a16="http://schemas.microsoft.com/office/drawing/2014/main" id="{D0708448-2BE8-4225-9303-D7D5DAD7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905" y="148166"/>
          <a:ext cx="748242" cy="6244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showGridLines="0" tabSelected="1" zoomScale="90" zoomScaleNormal="90" zoomScaleSheetLayoutView="85" workbookViewId="0">
      <pane xSplit="1" topLeftCell="K1" activePane="topRight" state="frozen"/>
      <selection pane="topRight" activeCell="A2" sqref="A2:AA2"/>
    </sheetView>
  </sheetViews>
  <sheetFormatPr defaultColWidth="9" defaultRowHeight="15" x14ac:dyDescent="0.25"/>
  <cols>
    <col min="1" max="1" width="35.5703125" style="1" customWidth="1"/>
    <col min="2" max="3" width="9.28515625" customWidth="1"/>
    <col min="4" max="5" width="9.28515625" style="2" customWidth="1"/>
    <col min="6" max="6" width="9.28515625" style="3" customWidth="1"/>
    <col min="7" max="7" width="9.28515625" customWidth="1"/>
    <col min="8" max="9" width="9.28515625" style="2" customWidth="1"/>
    <col min="10" max="10" width="9.28515625" style="3" customWidth="1"/>
    <col min="11" max="11" width="8.85546875" customWidth="1"/>
    <col min="12" max="12" width="7" style="2" bestFit="1" customWidth="1"/>
    <col min="13" max="13" width="9.85546875" style="2" customWidth="1"/>
    <col min="14" max="14" width="9.28515625" style="3" customWidth="1"/>
    <col min="15" max="15" width="9.28515625" customWidth="1"/>
    <col min="16" max="16" width="9.28515625" style="2" customWidth="1"/>
    <col min="17" max="17" width="9.5703125" style="2" customWidth="1"/>
    <col min="18" max="18" width="9.28515625" style="3" customWidth="1"/>
    <col min="19" max="19" width="9.28515625" customWidth="1"/>
    <col min="20" max="21" width="9.28515625" style="2" customWidth="1"/>
    <col min="22" max="22" width="9.28515625" style="3" customWidth="1"/>
    <col min="23" max="23" width="9.28515625" customWidth="1"/>
    <col min="24" max="25" width="9.28515625" style="2" customWidth="1"/>
    <col min="26" max="26" width="9.28515625" style="3" customWidth="1"/>
    <col min="27" max="34" width="9.28515625" customWidth="1"/>
  </cols>
  <sheetData>
    <row r="1" spans="1:27" ht="18" customHeight="1" x14ac:dyDescent="0.35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18" customHeight="1" x14ac:dyDescent="0.3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ht="18" customHeight="1" x14ac:dyDescent="0.25">
      <c r="A3" s="2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8" customHeight="1" thickBot="1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Bot="1" x14ac:dyDescent="0.3">
      <c r="B5" s="67" t="s">
        <v>1</v>
      </c>
      <c r="C5" s="68"/>
      <c r="D5" s="67" t="s">
        <v>2</v>
      </c>
      <c r="E5" s="68"/>
      <c r="F5" s="65" t="s">
        <v>3</v>
      </c>
      <c r="G5" s="66"/>
      <c r="H5" s="65" t="s">
        <v>4</v>
      </c>
      <c r="I5" s="66"/>
      <c r="J5" s="65" t="s">
        <v>5</v>
      </c>
      <c r="K5" s="66"/>
      <c r="L5" s="65" t="s">
        <v>6</v>
      </c>
      <c r="M5" s="66"/>
      <c r="N5" s="59" t="s">
        <v>14</v>
      </c>
      <c r="O5" s="60"/>
      <c r="P5" s="61" t="s">
        <v>15</v>
      </c>
      <c r="Q5" s="60"/>
      <c r="R5" s="61" t="s">
        <v>16</v>
      </c>
      <c r="S5" s="60"/>
      <c r="T5" s="61" t="s">
        <v>17</v>
      </c>
      <c r="U5" s="60"/>
      <c r="V5" s="61" t="s">
        <v>18</v>
      </c>
      <c r="W5" s="60"/>
      <c r="X5" s="61" t="s">
        <v>19</v>
      </c>
      <c r="Y5" s="62"/>
      <c r="Z5" s="77" t="s">
        <v>23</v>
      </c>
      <c r="AA5" s="78"/>
    </row>
    <row r="6" spans="1:27" s="10" customFormat="1" x14ac:dyDescent="0.25">
      <c r="A6" s="53" t="s">
        <v>43</v>
      </c>
      <c r="B6" s="6" t="s">
        <v>7</v>
      </c>
      <c r="C6" s="7" t="s">
        <v>8</v>
      </c>
      <c r="D6" s="8" t="s">
        <v>7</v>
      </c>
      <c r="E6" s="7" t="s">
        <v>8</v>
      </c>
      <c r="F6" s="6" t="s">
        <v>7</v>
      </c>
      <c r="G6" s="7" t="s">
        <v>8</v>
      </c>
      <c r="H6" s="6" t="s">
        <v>7</v>
      </c>
      <c r="I6" s="7" t="s">
        <v>8</v>
      </c>
      <c r="J6" s="6" t="s">
        <v>7</v>
      </c>
      <c r="K6" s="7" t="s">
        <v>8</v>
      </c>
      <c r="L6" s="6" t="s">
        <v>7</v>
      </c>
      <c r="M6" s="7" t="s">
        <v>8</v>
      </c>
      <c r="N6" s="8" t="s">
        <v>7</v>
      </c>
      <c r="O6" s="29" t="s">
        <v>8</v>
      </c>
      <c r="P6" s="8" t="s">
        <v>7</v>
      </c>
      <c r="Q6" s="29" t="s">
        <v>8</v>
      </c>
      <c r="R6" s="8" t="s">
        <v>7</v>
      </c>
      <c r="S6" s="29" t="s">
        <v>8</v>
      </c>
      <c r="T6" s="8" t="s">
        <v>7</v>
      </c>
      <c r="U6" s="29" t="s">
        <v>8</v>
      </c>
      <c r="V6" s="8" t="s">
        <v>7</v>
      </c>
      <c r="W6" s="29" t="s">
        <v>8</v>
      </c>
      <c r="X6" s="8" t="s">
        <v>7</v>
      </c>
      <c r="Y6" s="69" t="s">
        <v>8</v>
      </c>
      <c r="Z6" s="76" t="s">
        <v>7</v>
      </c>
      <c r="AA6" s="45" t="s">
        <v>8</v>
      </c>
    </row>
    <row r="7" spans="1:27" ht="18" customHeight="1" x14ac:dyDescent="0.25">
      <c r="A7" s="11" t="s">
        <v>10</v>
      </c>
      <c r="B7" s="12">
        <v>4400</v>
      </c>
      <c r="C7" s="13">
        <f>4022+54</f>
        <v>4076</v>
      </c>
      <c r="D7" s="12">
        <v>4400</v>
      </c>
      <c r="E7" s="13">
        <v>4705</v>
      </c>
      <c r="F7" s="12">
        <v>4400</v>
      </c>
      <c r="G7" s="13">
        <v>4277</v>
      </c>
      <c r="H7" s="12">
        <v>4400</v>
      </c>
      <c r="I7" s="13">
        <v>5224</v>
      </c>
      <c r="J7" s="12">
        <v>4400</v>
      </c>
      <c r="K7" s="13">
        <v>4715</v>
      </c>
      <c r="L7" s="12">
        <v>4400</v>
      </c>
      <c r="M7" s="13">
        <v>3361</v>
      </c>
      <c r="N7" s="12">
        <v>4400</v>
      </c>
      <c r="O7" s="13">
        <v>4229</v>
      </c>
      <c r="P7" s="12">
        <v>4400</v>
      </c>
      <c r="Q7" s="13">
        <v>4266</v>
      </c>
      <c r="R7" s="12">
        <v>4400</v>
      </c>
      <c r="S7" s="13">
        <v>4067</v>
      </c>
      <c r="T7" s="12">
        <v>4400</v>
      </c>
      <c r="U7" s="13">
        <v>4155</v>
      </c>
      <c r="V7" s="12">
        <v>4400</v>
      </c>
      <c r="W7" s="13">
        <f>3840+19+14+34</f>
        <v>3907</v>
      </c>
      <c r="X7" s="12">
        <v>4400</v>
      </c>
      <c r="Y7" s="70">
        <v>2576</v>
      </c>
      <c r="Z7" s="33">
        <f>B7+D7+F7+H7+J7+L7+N7+P7+R7+T7+V7+X7</f>
        <v>52800</v>
      </c>
      <c r="AA7" s="73">
        <f>C7+E7+G7+I7+K7+M7+O7+Q7+S7+U7+W7+Y7</f>
        <v>49558</v>
      </c>
    </row>
    <row r="8" spans="1:27" ht="18" customHeight="1" x14ac:dyDescent="0.25">
      <c r="A8" s="38" t="s">
        <v>24</v>
      </c>
      <c r="B8" s="16">
        <v>6600</v>
      </c>
      <c r="C8" s="17">
        <f>6674+366</f>
        <v>7040</v>
      </c>
      <c r="D8" s="16">
        <v>6600</v>
      </c>
      <c r="E8" s="17">
        <v>7792</v>
      </c>
      <c r="F8" s="16">
        <v>6600</v>
      </c>
      <c r="G8" s="17">
        <v>7460</v>
      </c>
      <c r="H8" s="16">
        <v>6600</v>
      </c>
      <c r="I8" s="17">
        <v>7937</v>
      </c>
      <c r="J8" s="16">
        <v>6600</v>
      </c>
      <c r="K8" s="17">
        <v>7257</v>
      </c>
      <c r="L8" s="16">
        <v>6600</v>
      </c>
      <c r="M8" s="17">
        <v>5550</v>
      </c>
      <c r="N8" s="16">
        <v>6600</v>
      </c>
      <c r="O8" s="17">
        <v>6761</v>
      </c>
      <c r="P8" s="16">
        <v>6600</v>
      </c>
      <c r="Q8" s="17">
        <v>7510</v>
      </c>
      <c r="R8" s="16">
        <v>6600</v>
      </c>
      <c r="S8" s="17">
        <v>7532</v>
      </c>
      <c r="T8" s="16">
        <v>6600</v>
      </c>
      <c r="U8" s="17">
        <v>8005</v>
      </c>
      <c r="V8" s="16">
        <v>6600</v>
      </c>
      <c r="W8" s="17">
        <v>6772</v>
      </c>
      <c r="X8" s="16">
        <v>7100</v>
      </c>
      <c r="Y8" s="71">
        <v>5489</v>
      </c>
      <c r="Z8" s="33">
        <f>B8+D8+F8+H8+J8+L8+N8+P8+R8+T8+V8+X8</f>
        <v>79700</v>
      </c>
      <c r="AA8" s="73">
        <f>C8+E8+G8+I8+K8+M8+O8+Q8+S8+U8+W8+Y8</f>
        <v>85105</v>
      </c>
    </row>
    <row r="9" spans="1:27" ht="18" customHeight="1" thickBot="1" x14ac:dyDescent="0.3">
      <c r="A9" s="19" t="s">
        <v>20</v>
      </c>
      <c r="B9" s="20">
        <f t="shared" ref="B9:J9" si="0">SUM(B7:B8)</f>
        <v>11000</v>
      </c>
      <c r="C9" s="21">
        <f t="shared" si="0"/>
        <v>11116</v>
      </c>
      <c r="D9" s="20">
        <f t="shared" si="0"/>
        <v>11000</v>
      </c>
      <c r="E9" s="21">
        <f>SUM(E7:E8)</f>
        <v>12497</v>
      </c>
      <c r="F9" s="20">
        <f t="shared" si="0"/>
        <v>11000</v>
      </c>
      <c r="G9" s="21">
        <f t="shared" si="0"/>
        <v>11737</v>
      </c>
      <c r="H9" s="20">
        <f t="shared" si="0"/>
        <v>11000</v>
      </c>
      <c r="I9" s="21">
        <f>SUM(I7:I8)</f>
        <v>13161</v>
      </c>
      <c r="J9" s="20">
        <f t="shared" si="0"/>
        <v>11000</v>
      </c>
      <c r="K9" s="21">
        <f>SUM(K7:K8)</f>
        <v>11972</v>
      </c>
      <c r="L9" s="20">
        <f t="shared" ref="L9:Y9" si="1">SUM(L7:L8)</f>
        <v>11000</v>
      </c>
      <c r="M9" s="21">
        <f t="shared" si="1"/>
        <v>8911</v>
      </c>
      <c r="N9" s="20">
        <f t="shared" si="1"/>
        <v>11000</v>
      </c>
      <c r="O9" s="22">
        <f t="shared" si="1"/>
        <v>10990</v>
      </c>
      <c r="P9" s="20">
        <f t="shared" si="1"/>
        <v>11000</v>
      </c>
      <c r="Q9" s="22">
        <f t="shared" si="1"/>
        <v>11776</v>
      </c>
      <c r="R9" s="20">
        <f t="shared" si="1"/>
        <v>11000</v>
      </c>
      <c r="S9" s="22">
        <f t="shared" si="1"/>
        <v>11599</v>
      </c>
      <c r="T9" s="20">
        <f t="shared" si="1"/>
        <v>11000</v>
      </c>
      <c r="U9" s="22">
        <f t="shared" si="1"/>
        <v>12160</v>
      </c>
      <c r="V9" s="20">
        <f t="shared" si="1"/>
        <v>11000</v>
      </c>
      <c r="W9" s="22">
        <f>SUM(W7:W8)</f>
        <v>10679</v>
      </c>
      <c r="X9" s="20">
        <f t="shared" si="1"/>
        <v>11500</v>
      </c>
      <c r="Y9" s="72">
        <f t="shared" si="1"/>
        <v>8065</v>
      </c>
      <c r="Z9" s="74">
        <f>SUM(Z7:Z8)</f>
        <v>132500</v>
      </c>
      <c r="AA9" s="75">
        <f>SUM(AA7:AA8)</f>
        <v>134663</v>
      </c>
    </row>
    <row r="10" spans="1:27" ht="18" customHeight="1" thickBot="1" x14ac:dyDescent="0.3"/>
    <row r="11" spans="1:27" ht="18" customHeight="1" thickBot="1" x14ac:dyDescent="0.3">
      <c r="B11" s="58" t="s">
        <v>1</v>
      </c>
      <c r="C11" s="57"/>
      <c r="D11" s="56" t="s">
        <v>2</v>
      </c>
      <c r="E11" s="57"/>
      <c r="F11" s="56" t="s">
        <v>3</v>
      </c>
      <c r="G11" s="57"/>
      <c r="H11" s="56" t="s">
        <v>4</v>
      </c>
      <c r="I11" s="57"/>
      <c r="J11" s="56" t="s">
        <v>5</v>
      </c>
      <c r="K11" s="57"/>
      <c r="L11" s="56" t="s">
        <v>6</v>
      </c>
      <c r="M11" s="57"/>
      <c r="N11" s="56" t="s">
        <v>14</v>
      </c>
      <c r="O11" s="57"/>
      <c r="P11" s="56" t="s">
        <v>15</v>
      </c>
      <c r="Q11" s="57"/>
      <c r="R11" s="59" t="s">
        <v>16</v>
      </c>
      <c r="S11" s="63"/>
      <c r="T11" s="59" t="s">
        <v>17</v>
      </c>
      <c r="U11" s="63"/>
      <c r="V11" s="59" t="s">
        <v>18</v>
      </c>
      <c r="W11" s="63"/>
      <c r="X11" s="59" t="s">
        <v>19</v>
      </c>
      <c r="Y11" s="62"/>
      <c r="Z11" s="61" t="s">
        <v>23</v>
      </c>
      <c r="AA11" s="60"/>
    </row>
    <row r="12" spans="1:27" ht="18" customHeight="1" x14ac:dyDescent="0.25">
      <c r="A12" s="23" t="s">
        <v>11</v>
      </c>
      <c r="B12" s="8" t="s">
        <v>7</v>
      </c>
      <c r="C12" s="9" t="s">
        <v>9</v>
      </c>
      <c r="D12" s="8" t="s">
        <v>7</v>
      </c>
      <c r="E12" s="9" t="s">
        <v>9</v>
      </c>
      <c r="F12" s="8" t="s">
        <v>7</v>
      </c>
      <c r="G12" s="9" t="s">
        <v>9</v>
      </c>
      <c r="H12" s="8" t="s">
        <v>7</v>
      </c>
      <c r="I12" s="9" t="s">
        <v>9</v>
      </c>
      <c r="J12" s="8" t="s">
        <v>7</v>
      </c>
      <c r="K12" s="9" t="s">
        <v>9</v>
      </c>
      <c r="L12" s="8" t="s">
        <v>7</v>
      </c>
      <c r="M12" s="9" t="s">
        <v>9</v>
      </c>
      <c r="N12" s="8" t="s">
        <v>7</v>
      </c>
      <c r="O12" s="9" t="s">
        <v>9</v>
      </c>
      <c r="P12" s="8" t="s">
        <v>7</v>
      </c>
      <c r="Q12" s="9" t="s">
        <v>9</v>
      </c>
      <c r="R12" s="43" t="s">
        <v>7</v>
      </c>
      <c r="S12" s="44" t="s">
        <v>9</v>
      </c>
      <c r="T12" s="43" t="s">
        <v>7</v>
      </c>
      <c r="U12" s="44" t="s">
        <v>9</v>
      </c>
      <c r="V12" s="43" t="s">
        <v>7</v>
      </c>
      <c r="W12" s="44" t="s">
        <v>9</v>
      </c>
      <c r="X12" s="43" t="s">
        <v>7</v>
      </c>
      <c r="Y12" s="79" t="s">
        <v>9</v>
      </c>
      <c r="Z12" s="81" t="s">
        <v>7</v>
      </c>
      <c r="AA12" s="82" t="s">
        <v>9</v>
      </c>
    </row>
    <row r="13" spans="1:27" ht="18" customHeight="1" x14ac:dyDescent="0.25">
      <c r="A13" s="15" t="s">
        <v>25</v>
      </c>
      <c r="B13" s="39">
        <v>700</v>
      </c>
      <c r="C13" s="40">
        <v>923</v>
      </c>
      <c r="D13" s="39">
        <v>700</v>
      </c>
      <c r="E13" s="40">
        <v>1567</v>
      </c>
      <c r="F13" s="39">
        <v>700</v>
      </c>
      <c r="G13" s="40">
        <v>965</v>
      </c>
      <c r="H13" s="39">
        <v>700</v>
      </c>
      <c r="I13" s="40">
        <v>859</v>
      </c>
      <c r="J13" s="39">
        <v>700</v>
      </c>
      <c r="K13" s="40">
        <v>943</v>
      </c>
      <c r="L13" s="39">
        <v>700</v>
      </c>
      <c r="M13" s="40">
        <v>797</v>
      </c>
      <c r="N13" s="39">
        <v>700</v>
      </c>
      <c r="O13" s="40">
        <v>983</v>
      </c>
      <c r="P13" s="39">
        <v>700</v>
      </c>
      <c r="Q13" s="40">
        <v>939</v>
      </c>
      <c r="R13" s="39">
        <v>700</v>
      </c>
      <c r="S13" s="18">
        <v>841</v>
      </c>
      <c r="T13" s="39">
        <v>700</v>
      </c>
      <c r="U13" s="18">
        <v>849</v>
      </c>
      <c r="V13" s="39">
        <v>700</v>
      </c>
      <c r="W13" s="18">
        <v>766</v>
      </c>
      <c r="X13" s="39">
        <v>700</v>
      </c>
      <c r="Y13" s="80">
        <v>710</v>
      </c>
      <c r="Z13" s="33">
        <f>B13+D13+F13+H13+J13+L13+N13+P13+R13+T13+V13+X13</f>
        <v>8400</v>
      </c>
      <c r="AA13" s="73">
        <f>C13+E13+G13+I13+K13+M13+O13+Q13+S13+U13+W13+Y13</f>
        <v>11142</v>
      </c>
    </row>
    <row r="14" spans="1:27" ht="18" customHeight="1" thickBot="1" x14ac:dyDescent="0.3">
      <c r="A14" s="19" t="s">
        <v>20</v>
      </c>
      <c r="B14" s="41">
        <f t="shared" ref="B14:Z14" si="2">SUM(B13:B13)</f>
        <v>700</v>
      </c>
      <c r="C14" s="42">
        <f t="shared" si="2"/>
        <v>923</v>
      </c>
      <c r="D14" s="41">
        <f t="shared" si="2"/>
        <v>700</v>
      </c>
      <c r="E14" s="42">
        <f t="shared" si="2"/>
        <v>1567</v>
      </c>
      <c r="F14" s="41">
        <f t="shared" si="2"/>
        <v>700</v>
      </c>
      <c r="G14" s="42">
        <f t="shared" si="2"/>
        <v>965</v>
      </c>
      <c r="H14" s="41">
        <f t="shared" si="2"/>
        <v>700</v>
      </c>
      <c r="I14" s="42">
        <f t="shared" si="2"/>
        <v>859</v>
      </c>
      <c r="J14" s="41">
        <f t="shared" si="2"/>
        <v>700</v>
      </c>
      <c r="K14" s="42">
        <f t="shared" si="2"/>
        <v>943</v>
      </c>
      <c r="L14" s="41">
        <f t="shared" si="2"/>
        <v>700</v>
      </c>
      <c r="M14" s="42">
        <f t="shared" si="2"/>
        <v>797</v>
      </c>
      <c r="N14" s="41">
        <f t="shared" si="2"/>
        <v>700</v>
      </c>
      <c r="O14" s="42">
        <f t="shared" si="2"/>
        <v>983</v>
      </c>
      <c r="P14" s="41">
        <f t="shared" si="2"/>
        <v>700</v>
      </c>
      <c r="Q14" s="42">
        <f t="shared" si="2"/>
        <v>939</v>
      </c>
      <c r="R14" s="20">
        <f t="shared" si="2"/>
        <v>700</v>
      </c>
      <c r="S14" s="22">
        <f t="shared" si="2"/>
        <v>841</v>
      </c>
      <c r="T14" s="20">
        <f t="shared" si="2"/>
        <v>700</v>
      </c>
      <c r="U14" s="22">
        <f t="shared" si="2"/>
        <v>849</v>
      </c>
      <c r="V14" s="20">
        <f t="shared" si="2"/>
        <v>700</v>
      </c>
      <c r="W14" s="22">
        <f>SUM(W13:W13)</f>
        <v>766</v>
      </c>
      <c r="X14" s="20">
        <f t="shared" si="2"/>
        <v>700</v>
      </c>
      <c r="Y14" s="72">
        <f t="shared" si="2"/>
        <v>710</v>
      </c>
      <c r="Z14" s="36">
        <f t="shared" si="2"/>
        <v>8400</v>
      </c>
      <c r="AA14" s="83">
        <f>SUM(AA13:AA13)</f>
        <v>11142</v>
      </c>
    </row>
    <row r="15" spans="1:27" ht="18" customHeight="1" thickBot="1" x14ac:dyDescent="0.3"/>
    <row r="16" spans="1:27" ht="18" customHeight="1" thickBot="1" x14ac:dyDescent="0.3">
      <c r="B16" s="58" t="s">
        <v>1</v>
      </c>
      <c r="C16" s="57"/>
      <c r="D16" s="56" t="s">
        <v>2</v>
      </c>
      <c r="E16" s="57"/>
      <c r="F16" s="56" t="s">
        <v>3</v>
      </c>
      <c r="G16" s="57"/>
      <c r="H16" s="56" t="s">
        <v>4</v>
      </c>
      <c r="I16" s="57"/>
      <c r="J16" s="56" t="s">
        <v>5</v>
      </c>
      <c r="K16" s="57"/>
      <c r="L16" s="56" t="s">
        <v>6</v>
      </c>
      <c r="M16" s="57"/>
      <c r="N16" s="56" t="s">
        <v>14</v>
      </c>
      <c r="O16" s="57"/>
      <c r="P16" s="56" t="s">
        <v>15</v>
      </c>
      <c r="Q16" s="57"/>
      <c r="R16" s="59" t="s">
        <v>16</v>
      </c>
      <c r="S16" s="63"/>
      <c r="T16" s="59" t="s">
        <v>17</v>
      </c>
      <c r="U16" s="63"/>
      <c r="V16" s="59" t="s">
        <v>18</v>
      </c>
      <c r="W16" s="63"/>
      <c r="X16" s="59" t="s">
        <v>19</v>
      </c>
      <c r="Y16" s="62"/>
      <c r="Z16" s="61" t="s">
        <v>23</v>
      </c>
      <c r="AA16" s="60"/>
    </row>
    <row r="17" spans="1:27" ht="18" customHeight="1" x14ac:dyDescent="0.25">
      <c r="A17" s="23" t="s">
        <v>12</v>
      </c>
      <c r="B17" s="24" t="s">
        <v>7</v>
      </c>
      <c r="C17" s="25" t="s">
        <v>9</v>
      </c>
      <c r="D17" s="24" t="s">
        <v>7</v>
      </c>
      <c r="E17" s="25" t="s">
        <v>9</v>
      </c>
      <c r="F17" s="24" t="s">
        <v>7</v>
      </c>
      <c r="G17" s="25" t="s">
        <v>9</v>
      </c>
      <c r="H17" s="24" t="s">
        <v>7</v>
      </c>
      <c r="I17" s="25" t="s">
        <v>9</v>
      </c>
      <c r="J17" s="24" t="s">
        <v>7</v>
      </c>
      <c r="K17" s="25" t="s">
        <v>9</v>
      </c>
      <c r="L17" s="34" t="s">
        <v>7</v>
      </c>
      <c r="M17" s="25" t="s">
        <v>9</v>
      </c>
      <c r="N17" s="31" t="s">
        <v>7</v>
      </c>
      <c r="O17" s="32" t="s">
        <v>9</v>
      </c>
      <c r="P17" s="26" t="s">
        <v>7</v>
      </c>
      <c r="Q17" s="25" t="s">
        <v>9</v>
      </c>
      <c r="R17" s="24" t="s">
        <v>7</v>
      </c>
      <c r="S17" s="25" t="s">
        <v>9</v>
      </c>
      <c r="T17" s="24" t="s">
        <v>7</v>
      </c>
      <c r="U17" s="25" t="s">
        <v>9</v>
      </c>
      <c r="V17" s="24" t="s">
        <v>7</v>
      </c>
      <c r="W17" s="25" t="s">
        <v>9</v>
      </c>
      <c r="X17" s="24" t="s">
        <v>7</v>
      </c>
      <c r="Y17" s="84" t="s">
        <v>9</v>
      </c>
      <c r="Z17" s="34" t="s">
        <v>7</v>
      </c>
      <c r="AA17" s="86" t="s">
        <v>9</v>
      </c>
    </row>
    <row r="18" spans="1:27" ht="18" customHeight="1" x14ac:dyDescent="0.25">
      <c r="A18" s="11" t="s">
        <v>13</v>
      </c>
      <c r="B18" s="12">
        <v>200</v>
      </c>
      <c r="C18" s="14">
        <v>265</v>
      </c>
      <c r="D18" s="12">
        <v>200</v>
      </c>
      <c r="E18" s="14">
        <v>292</v>
      </c>
      <c r="F18" s="12">
        <v>200</v>
      </c>
      <c r="G18" s="14">
        <v>224</v>
      </c>
      <c r="H18" s="12">
        <v>200</v>
      </c>
      <c r="I18" s="14">
        <v>348</v>
      </c>
      <c r="J18" s="12">
        <v>200</v>
      </c>
      <c r="K18" s="14">
        <v>337</v>
      </c>
      <c r="L18" s="35">
        <v>200</v>
      </c>
      <c r="M18" s="14">
        <v>234</v>
      </c>
      <c r="N18" s="33">
        <v>200</v>
      </c>
      <c r="O18" s="30">
        <v>327</v>
      </c>
      <c r="P18" s="13">
        <v>200</v>
      </c>
      <c r="Q18" s="14">
        <v>301</v>
      </c>
      <c r="R18" s="12">
        <v>200</v>
      </c>
      <c r="S18" s="14">
        <v>182</v>
      </c>
      <c r="T18" s="12">
        <v>200</v>
      </c>
      <c r="U18" s="14">
        <v>284</v>
      </c>
      <c r="V18" s="12">
        <v>200</v>
      </c>
      <c r="W18" s="14">
        <v>229</v>
      </c>
      <c r="X18" s="12">
        <v>200</v>
      </c>
      <c r="Y18" s="85">
        <v>66</v>
      </c>
      <c r="Z18" s="35">
        <f>B18+D18+F18+H18+J18+L18+N18+P18+R18+T18+V18+X18</f>
        <v>2400</v>
      </c>
      <c r="AA18" s="73">
        <f>C18+E18+G18+I18+K18+M18+O18+Q18+S18+U18+W18+Y18</f>
        <v>3089</v>
      </c>
    </row>
    <row r="19" spans="1:27" ht="18" customHeight="1" thickBot="1" x14ac:dyDescent="0.3">
      <c r="A19" s="19" t="s">
        <v>20</v>
      </c>
      <c r="B19" s="20">
        <f t="shared" ref="B19:AA19" si="3">SUM(B18:B18)</f>
        <v>200</v>
      </c>
      <c r="C19" s="22">
        <f t="shared" si="3"/>
        <v>265</v>
      </c>
      <c r="D19" s="20">
        <f t="shared" si="3"/>
        <v>200</v>
      </c>
      <c r="E19" s="22">
        <f t="shared" si="3"/>
        <v>292</v>
      </c>
      <c r="F19" s="20">
        <f t="shared" si="3"/>
        <v>200</v>
      </c>
      <c r="G19" s="22">
        <f t="shared" si="3"/>
        <v>224</v>
      </c>
      <c r="H19" s="20">
        <f t="shared" si="3"/>
        <v>200</v>
      </c>
      <c r="I19" s="22">
        <f t="shared" si="3"/>
        <v>348</v>
      </c>
      <c r="J19" s="20">
        <f t="shared" si="3"/>
        <v>200</v>
      </c>
      <c r="K19" s="22">
        <f t="shared" si="3"/>
        <v>337</v>
      </c>
      <c r="L19" s="36">
        <f t="shared" si="3"/>
        <v>200</v>
      </c>
      <c r="M19" s="37">
        <f t="shared" si="3"/>
        <v>234</v>
      </c>
      <c r="N19" s="20">
        <f t="shared" si="3"/>
        <v>200</v>
      </c>
      <c r="O19" s="22">
        <f t="shared" si="3"/>
        <v>327</v>
      </c>
      <c r="P19" s="20">
        <f t="shared" si="3"/>
        <v>200</v>
      </c>
      <c r="Q19" s="22">
        <f t="shared" si="3"/>
        <v>301</v>
      </c>
      <c r="R19" s="20">
        <f t="shared" si="3"/>
        <v>200</v>
      </c>
      <c r="S19" s="22">
        <f t="shared" si="3"/>
        <v>182</v>
      </c>
      <c r="T19" s="20">
        <f t="shared" si="3"/>
        <v>200</v>
      </c>
      <c r="U19" s="22">
        <f t="shared" si="3"/>
        <v>284</v>
      </c>
      <c r="V19" s="20">
        <f t="shared" si="3"/>
        <v>200</v>
      </c>
      <c r="W19" s="22">
        <f t="shared" si="3"/>
        <v>229</v>
      </c>
      <c r="X19" s="20">
        <f t="shared" si="3"/>
        <v>200</v>
      </c>
      <c r="Y19" s="72">
        <f t="shared" si="3"/>
        <v>66</v>
      </c>
      <c r="Z19" s="36">
        <f>SUM(Z18:Z18)</f>
        <v>2400</v>
      </c>
      <c r="AA19" s="83">
        <f t="shared" si="3"/>
        <v>3089</v>
      </c>
    </row>
    <row r="20" spans="1:27" ht="18" customHeight="1" thickBot="1" x14ac:dyDescent="0.3">
      <c r="A20" s="2"/>
      <c r="B20" s="3"/>
      <c r="D20" s="4"/>
      <c r="E20" s="4"/>
      <c r="H20" s="4"/>
      <c r="I20" s="4"/>
      <c r="L20" s="4"/>
      <c r="M20" s="4"/>
      <c r="P20" s="4"/>
      <c r="Q20" s="4"/>
      <c r="T20" s="4"/>
      <c r="U20" s="4"/>
      <c r="X20" s="4"/>
      <c r="Y20" s="4"/>
    </row>
    <row r="21" spans="1:27" ht="18" customHeight="1" thickBot="1" x14ac:dyDescent="0.3">
      <c r="B21" s="58" t="s">
        <v>1</v>
      </c>
      <c r="C21" s="57"/>
      <c r="D21" s="56" t="s">
        <v>2</v>
      </c>
      <c r="E21" s="57"/>
      <c r="F21" s="56" t="s">
        <v>3</v>
      </c>
      <c r="G21" s="57"/>
      <c r="H21" s="56" t="s">
        <v>4</v>
      </c>
      <c r="I21" s="57"/>
      <c r="J21" s="56" t="s">
        <v>5</v>
      </c>
      <c r="K21" s="57"/>
      <c r="L21" s="56" t="s">
        <v>6</v>
      </c>
      <c r="M21" s="57"/>
      <c r="N21" s="56" t="s">
        <v>14</v>
      </c>
      <c r="O21" s="57"/>
      <c r="P21" s="56" t="s">
        <v>15</v>
      </c>
      <c r="Q21" s="57"/>
      <c r="R21" s="59" t="s">
        <v>16</v>
      </c>
      <c r="S21" s="63"/>
      <c r="T21" s="59" t="s">
        <v>17</v>
      </c>
      <c r="U21" s="63"/>
      <c r="V21" s="59" t="s">
        <v>18</v>
      </c>
      <c r="W21" s="63"/>
      <c r="X21" s="59" t="s">
        <v>19</v>
      </c>
      <c r="Y21" s="62"/>
      <c r="Z21" s="61" t="s">
        <v>23</v>
      </c>
      <c r="AA21" s="60"/>
    </row>
    <row r="22" spans="1:27" ht="18" customHeight="1" x14ac:dyDescent="0.25">
      <c r="A22" s="23" t="s">
        <v>42</v>
      </c>
      <c r="B22" s="24" t="s">
        <v>7</v>
      </c>
      <c r="C22" s="25" t="s">
        <v>9</v>
      </c>
      <c r="D22" s="24" t="s">
        <v>7</v>
      </c>
      <c r="E22" s="25" t="s">
        <v>9</v>
      </c>
      <c r="F22" s="24" t="s">
        <v>7</v>
      </c>
      <c r="G22" s="25" t="s">
        <v>9</v>
      </c>
      <c r="H22" s="24" t="s">
        <v>7</v>
      </c>
      <c r="I22" s="25" t="s">
        <v>9</v>
      </c>
      <c r="J22" s="24" t="s">
        <v>7</v>
      </c>
      <c r="K22" s="25" t="s">
        <v>9</v>
      </c>
      <c r="L22" s="24" t="s">
        <v>7</v>
      </c>
      <c r="M22" s="25" t="s">
        <v>9</v>
      </c>
      <c r="N22" s="24" t="s">
        <v>7</v>
      </c>
      <c r="O22" s="25" t="s">
        <v>9</v>
      </c>
      <c r="P22" s="24" t="s">
        <v>7</v>
      </c>
      <c r="Q22" s="25" t="s">
        <v>9</v>
      </c>
      <c r="R22" s="24" t="s">
        <v>7</v>
      </c>
      <c r="S22" s="25" t="s">
        <v>9</v>
      </c>
      <c r="T22" s="24" t="s">
        <v>7</v>
      </c>
      <c r="U22" s="25" t="s">
        <v>9</v>
      </c>
      <c r="V22" s="24" t="s">
        <v>7</v>
      </c>
      <c r="W22" s="25" t="s">
        <v>9</v>
      </c>
      <c r="X22" s="24" t="s">
        <v>7</v>
      </c>
      <c r="Y22" s="84" t="s">
        <v>9</v>
      </c>
      <c r="Z22" s="34" t="s">
        <v>7</v>
      </c>
      <c r="AA22" s="86" t="s">
        <v>9</v>
      </c>
    </row>
    <row r="23" spans="1:27" s="52" customFormat="1" ht="18" customHeight="1" x14ac:dyDescent="0.25">
      <c r="A23" s="48" t="s">
        <v>26</v>
      </c>
      <c r="B23" s="49">
        <v>1</v>
      </c>
      <c r="C23" s="54">
        <v>2</v>
      </c>
      <c r="D23" s="49">
        <v>1</v>
      </c>
      <c r="E23" s="50">
        <v>0</v>
      </c>
      <c r="F23" s="49">
        <v>1</v>
      </c>
      <c r="G23" s="50">
        <v>2</v>
      </c>
      <c r="H23" s="49">
        <v>1</v>
      </c>
      <c r="I23" s="50">
        <v>6</v>
      </c>
      <c r="J23" s="51">
        <v>0</v>
      </c>
      <c r="K23" s="50">
        <v>2</v>
      </c>
      <c r="L23" s="49">
        <v>0</v>
      </c>
      <c r="M23" s="50">
        <v>0</v>
      </c>
      <c r="N23" s="49">
        <v>1</v>
      </c>
      <c r="O23" s="50">
        <v>4</v>
      </c>
      <c r="P23" s="49">
        <v>1</v>
      </c>
      <c r="Q23" s="50">
        <v>4</v>
      </c>
      <c r="R23" s="49">
        <v>1</v>
      </c>
      <c r="S23" s="50">
        <v>1</v>
      </c>
      <c r="T23" s="49">
        <v>1</v>
      </c>
      <c r="U23" s="50">
        <v>0</v>
      </c>
      <c r="V23" s="49">
        <v>1</v>
      </c>
      <c r="W23" s="50">
        <v>1</v>
      </c>
      <c r="X23" s="49">
        <v>1</v>
      </c>
      <c r="Y23" s="87">
        <v>0</v>
      </c>
      <c r="Z23" s="88">
        <f>B23+D23+F23+H23+J23+L23+N23+P23+R23+T23+V23+X23</f>
        <v>10</v>
      </c>
      <c r="AA23" s="89">
        <f t="shared" ref="AA23:AA38" si="4">C23+E23+G23+I23+K23+M23+O23+Q23+S23+U23+W23+Y23</f>
        <v>22</v>
      </c>
    </row>
    <row r="24" spans="1:27" s="52" customFormat="1" ht="18" customHeight="1" x14ac:dyDescent="0.25">
      <c r="A24" s="48" t="s">
        <v>27</v>
      </c>
      <c r="B24" s="49">
        <v>1</v>
      </c>
      <c r="C24" s="50">
        <v>0</v>
      </c>
      <c r="D24" s="49">
        <v>1</v>
      </c>
      <c r="E24" s="50">
        <v>0</v>
      </c>
      <c r="F24" s="49">
        <v>1</v>
      </c>
      <c r="G24" s="50">
        <v>0</v>
      </c>
      <c r="H24" s="49">
        <v>1</v>
      </c>
      <c r="I24" s="50">
        <v>0</v>
      </c>
      <c r="J24" s="51">
        <v>0</v>
      </c>
      <c r="K24" s="50">
        <v>0</v>
      </c>
      <c r="L24" s="49">
        <v>0</v>
      </c>
      <c r="M24" s="50">
        <v>0</v>
      </c>
      <c r="N24" s="49">
        <v>1</v>
      </c>
      <c r="O24" s="50">
        <v>0</v>
      </c>
      <c r="P24" s="49">
        <v>1</v>
      </c>
      <c r="Q24" s="50">
        <v>1</v>
      </c>
      <c r="R24" s="49">
        <v>1</v>
      </c>
      <c r="S24" s="50">
        <v>0</v>
      </c>
      <c r="T24" s="49">
        <v>1</v>
      </c>
      <c r="U24" s="50">
        <v>0</v>
      </c>
      <c r="V24" s="49">
        <v>1</v>
      </c>
      <c r="W24" s="50">
        <v>0</v>
      </c>
      <c r="X24" s="49">
        <v>1</v>
      </c>
      <c r="Y24" s="87">
        <v>0</v>
      </c>
      <c r="Z24" s="88">
        <f t="shared" ref="Z24:Z38" si="5">B24+D24+F24+H24+J24+L24+N24+P24+R24+T24+V24+X24</f>
        <v>10</v>
      </c>
      <c r="AA24" s="89">
        <f t="shared" si="4"/>
        <v>1</v>
      </c>
    </row>
    <row r="25" spans="1:27" s="52" customFormat="1" ht="18" customHeight="1" x14ac:dyDescent="0.25">
      <c r="A25" s="48" t="s">
        <v>28</v>
      </c>
      <c r="B25" s="49">
        <v>20</v>
      </c>
      <c r="C25" s="50">
        <v>0</v>
      </c>
      <c r="D25" s="49">
        <v>20</v>
      </c>
      <c r="E25" s="50">
        <v>0</v>
      </c>
      <c r="F25" s="49">
        <v>20</v>
      </c>
      <c r="G25" s="50">
        <v>9</v>
      </c>
      <c r="H25" s="49">
        <v>20</v>
      </c>
      <c r="I25" s="50">
        <v>18</v>
      </c>
      <c r="J25" s="51">
        <v>20</v>
      </c>
      <c r="K25" s="50">
        <v>20</v>
      </c>
      <c r="L25" s="49">
        <v>20</v>
      </c>
      <c r="M25" s="50">
        <v>7</v>
      </c>
      <c r="N25" s="49">
        <v>20</v>
      </c>
      <c r="O25" s="50">
        <v>16</v>
      </c>
      <c r="P25" s="49">
        <v>20</v>
      </c>
      <c r="Q25" s="50">
        <v>11</v>
      </c>
      <c r="R25" s="49">
        <v>20</v>
      </c>
      <c r="S25" s="50">
        <v>22</v>
      </c>
      <c r="T25" s="49">
        <v>20</v>
      </c>
      <c r="U25" s="50">
        <v>15</v>
      </c>
      <c r="V25" s="49">
        <v>20</v>
      </c>
      <c r="W25" s="50">
        <v>28</v>
      </c>
      <c r="X25" s="49">
        <v>20</v>
      </c>
      <c r="Y25" s="87">
        <v>25</v>
      </c>
      <c r="Z25" s="88">
        <f t="shared" si="5"/>
        <v>240</v>
      </c>
      <c r="AA25" s="89">
        <f t="shared" si="4"/>
        <v>171</v>
      </c>
    </row>
    <row r="26" spans="1:27" s="52" customFormat="1" ht="18" customHeight="1" x14ac:dyDescent="0.25">
      <c r="A26" s="48" t="s">
        <v>29</v>
      </c>
      <c r="B26" s="49">
        <v>8</v>
      </c>
      <c r="C26" s="50">
        <v>13</v>
      </c>
      <c r="D26" s="49">
        <v>10</v>
      </c>
      <c r="E26" s="50">
        <v>0</v>
      </c>
      <c r="F26" s="49">
        <v>10</v>
      </c>
      <c r="G26" s="50">
        <v>0</v>
      </c>
      <c r="H26" s="49">
        <v>10</v>
      </c>
      <c r="I26" s="50">
        <v>30</v>
      </c>
      <c r="J26" s="51">
        <v>8</v>
      </c>
      <c r="K26" s="50">
        <v>12</v>
      </c>
      <c r="L26" s="49">
        <v>8</v>
      </c>
      <c r="M26" s="50">
        <v>4</v>
      </c>
      <c r="N26" s="49">
        <v>10</v>
      </c>
      <c r="O26" s="50">
        <v>11</v>
      </c>
      <c r="P26" s="49">
        <v>10</v>
      </c>
      <c r="Q26" s="50">
        <v>9</v>
      </c>
      <c r="R26" s="49">
        <v>10</v>
      </c>
      <c r="S26" s="50">
        <v>36</v>
      </c>
      <c r="T26" s="49">
        <v>10</v>
      </c>
      <c r="U26" s="50">
        <v>45</v>
      </c>
      <c r="V26" s="49">
        <v>10</v>
      </c>
      <c r="W26" s="50">
        <v>16</v>
      </c>
      <c r="X26" s="49">
        <v>10</v>
      </c>
      <c r="Y26" s="87">
        <v>0</v>
      </c>
      <c r="Z26" s="88">
        <f t="shared" si="5"/>
        <v>114</v>
      </c>
      <c r="AA26" s="89">
        <f t="shared" si="4"/>
        <v>176</v>
      </c>
    </row>
    <row r="27" spans="1:27" s="52" customFormat="1" ht="18" customHeight="1" x14ac:dyDescent="0.25">
      <c r="A27" s="48" t="s">
        <v>30</v>
      </c>
      <c r="B27" s="49">
        <v>450</v>
      </c>
      <c r="C27" s="50">
        <v>742</v>
      </c>
      <c r="D27" s="49">
        <v>450</v>
      </c>
      <c r="E27" s="50">
        <v>661</v>
      </c>
      <c r="F27" s="49">
        <v>450</v>
      </c>
      <c r="G27" s="50">
        <v>582</v>
      </c>
      <c r="H27" s="49">
        <v>450</v>
      </c>
      <c r="I27" s="50">
        <v>642</v>
      </c>
      <c r="J27" s="51">
        <v>698</v>
      </c>
      <c r="K27" s="50">
        <v>600</v>
      </c>
      <c r="L27" s="49">
        <v>518</v>
      </c>
      <c r="M27" s="50">
        <v>385</v>
      </c>
      <c r="N27" s="49">
        <v>450</v>
      </c>
      <c r="O27" s="50">
        <v>604</v>
      </c>
      <c r="P27" s="49">
        <v>450</v>
      </c>
      <c r="Q27" s="50">
        <v>607</v>
      </c>
      <c r="R27" s="49">
        <v>450</v>
      </c>
      <c r="S27" s="50">
        <v>565</v>
      </c>
      <c r="T27" s="49">
        <v>450</v>
      </c>
      <c r="U27" s="50">
        <v>602</v>
      </c>
      <c r="V27" s="49">
        <v>450</v>
      </c>
      <c r="W27" s="50">
        <v>523</v>
      </c>
      <c r="X27" s="49">
        <v>497</v>
      </c>
      <c r="Y27" s="87">
        <v>450</v>
      </c>
      <c r="Z27" s="88">
        <f t="shared" si="5"/>
        <v>5763</v>
      </c>
      <c r="AA27" s="89">
        <f t="shared" si="4"/>
        <v>6963</v>
      </c>
    </row>
    <row r="28" spans="1:27" s="52" customFormat="1" ht="18" customHeight="1" x14ac:dyDescent="0.25">
      <c r="A28" s="48" t="s">
        <v>31</v>
      </c>
      <c r="B28" s="49">
        <v>80</v>
      </c>
      <c r="C28" s="50">
        <v>108</v>
      </c>
      <c r="D28" s="49">
        <v>80</v>
      </c>
      <c r="E28" s="50">
        <v>83</v>
      </c>
      <c r="F28" s="49">
        <v>80</v>
      </c>
      <c r="G28" s="50">
        <v>92</v>
      </c>
      <c r="H28" s="49">
        <v>80</v>
      </c>
      <c r="I28" s="50">
        <v>93</v>
      </c>
      <c r="J28" s="51">
        <v>100</v>
      </c>
      <c r="K28" s="50">
        <v>76</v>
      </c>
      <c r="L28" s="49">
        <v>89</v>
      </c>
      <c r="M28" s="50">
        <v>88</v>
      </c>
      <c r="N28" s="49">
        <v>80</v>
      </c>
      <c r="O28" s="50">
        <v>79</v>
      </c>
      <c r="P28" s="49">
        <v>80</v>
      </c>
      <c r="Q28" s="50">
        <v>88</v>
      </c>
      <c r="R28" s="49">
        <v>80</v>
      </c>
      <c r="S28" s="50">
        <v>88</v>
      </c>
      <c r="T28" s="49">
        <v>80</v>
      </c>
      <c r="U28" s="50">
        <v>87</v>
      </c>
      <c r="V28" s="49">
        <v>80</v>
      </c>
      <c r="W28" s="50">
        <v>76</v>
      </c>
      <c r="X28" s="49">
        <v>80</v>
      </c>
      <c r="Y28" s="87">
        <v>83</v>
      </c>
      <c r="Z28" s="88">
        <f t="shared" si="5"/>
        <v>989</v>
      </c>
      <c r="AA28" s="89">
        <f t="shared" si="4"/>
        <v>1041</v>
      </c>
    </row>
    <row r="29" spans="1:27" s="52" customFormat="1" ht="18" customHeight="1" x14ac:dyDescent="0.25">
      <c r="A29" s="48" t="s">
        <v>32</v>
      </c>
      <c r="B29" s="49">
        <v>40</v>
      </c>
      <c r="C29" s="50">
        <v>61</v>
      </c>
      <c r="D29" s="49">
        <v>40</v>
      </c>
      <c r="E29" s="50">
        <v>30</v>
      </c>
      <c r="F29" s="49">
        <v>40</v>
      </c>
      <c r="G29" s="50">
        <v>125</v>
      </c>
      <c r="H29" s="49">
        <v>40</v>
      </c>
      <c r="I29" s="50">
        <v>69</v>
      </c>
      <c r="J29" s="51">
        <v>60</v>
      </c>
      <c r="K29" s="50">
        <v>46</v>
      </c>
      <c r="L29" s="49">
        <v>60</v>
      </c>
      <c r="M29" s="50">
        <v>25</v>
      </c>
      <c r="N29" s="49">
        <v>40</v>
      </c>
      <c r="O29" s="50">
        <v>53</v>
      </c>
      <c r="P29" s="49">
        <v>40</v>
      </c>
      <c r="Q29" s="50">
        <v>48</v>
      </c>
      <c r="R29" s="49">
        <v>40</v>
      </c>
      <c r="S29" s="50">
        <v>41</v>
      </c>
      <c r="T29" s="49">
        <v>40</v>
      </c>
      <c r="U29" s="50">
        <v>43</v>
      </c>
      <c r="V29" s="49">
        <v>40</v>
      </c>
      <c r="W29" s="50">
        <v>42</v>
      </c>
      <c r="X29" s="49">
        <v>40</v>
      </c>
      <c r="Y29" s="87">
        <v>36</v>
      </c>
      <c r="Z29" s="88">
        <f t="shared" si="5"/>
        <v>520</v>
      </c>
      <c r="AA29" s="89">
        <f t="shared" si="4"/>
        <v>619</v>
      </c>
    </row>
    <row r="30" spans="1:27" s="52" customFormat="1" ht="18" customHeight="1" x14ac:dyDescent="0.25">
      <c r="A30" s="48" t="s">
        <v>33</v>
      </c>
      <c r="B30" s="49">
        <v>180</v>
      </c>
      <c r="C30" s="50">
        <v>134</v>
      </c>
      <c r="D30" s="49">
        <v>180</v>
      </c>
      <c r="E30" s="50">
        <v>167</v>
      </c>
      <c r="F30" s="49">
        <v>180</v>
      </c>
      <c r="G30" s="50">
        <v>144</v>
      </c>
      <c r="H30" s="49">
        <v>180</v>
      </c>
      <c r="I30" s="50">
        <v>200</v>
      </c>
      <c r="J30" s="51">
        <v>180</v>
      </c>
      <c r="K30" s="50">
        <v>188</v>
      </c>
      <c r="L30" s="49">
        <v>180</v>
      </c>
      <c r="M30" s="50">
        <v>96</v>
      </c>
      <c r="N30" s="49">
        <v>180</v>
      </c>
      <c r="O30" s="50">
        <v>173</v>
      </c>
      <c r="P30" s="49">
        <v>180</v>
      </c>
      <c r="Q30" s="50">
        <v>137</v>
      </c>
      <c r="R30" s="49">
        <v>180</v>
      </c>
      <c r="S30" s="50">
        <v>237</v>
      </c>
      <c r="T30" s="49">
        <v>180</v>
      </c>
      <c r="U30" s="50">
        <v>157</v>
      </c>
      <c r="V30" s="49">
        <v>180</v>
      </c>
      <c r="W30" s="50">
        <v>53</v>
      </c>
      <c r="X30" s="49">
        <v>180</v>
      </c>
      <c r="Y30" s="87">
        <v>136</v>
      </c>
      <c r="Z30" s="88">
        <f t="shared" si="5"/>
        <v>2160</v>
      </c>
      <c r="AA30" s="89">
        <f t="shared" si="4"/>
        <v>1822</v>
      </c>
    </row>
    <row r="31" spans="1:27" s="52" customFormat="1" ht="18" customHeight="1" x14ac:dyDescent="0.25">
      <c r="A31" s="48" t="s">
        <v>34</v>
      </c>
      <c r="B31" s="49">
        <v>40</v>
      </c>
      <c r="C31" s="50">
        <v>36</v>
      </c>
      <c r="D31" s="49">
        <v>40</v>
      </c>
      <c r="E31" s="50">
        <v>40</v>
      </c>
      <c r="F31" s="49">
        <v>40</v>
      </c>
      <c r="G31" s="50">
        <v>40</v>
      </c>
      <c r="H31" s="49">
        <v>40</v>
      </c>
      <c r="I31" s="50">
        <v>34</v>
      </c>
      <c r="J31" s="51">
        <v>40</v>
      </c>
      <c r="K31" s="50">
        <v>39</v>
      </c>
      <c r="L31" s="49">
        <v>40</v>
      </c>
      <c r="M31" s="50">
        <v>35</v>
      </c>
      <c r="N31" s="49">
        <v>40</v>
      </c>
      <c r="O31" s="50">
        <v>45</v>
      </c>
      <c r="P31" s="49">
        <v>40</v>
      </c>
      <c r="Q31" s="50">
        <v>39</v>
      </c>
      <c r="R31" s="49">
        <v>40</v>
      </c>
      <c r="S31" s="50">
        <v>40</v>
      </c>
      <c r="T31" s="49">
        <v>40</v>
      </c>
      <c r="U31" s="50">
        <v>40</v>
      </c>
      <c r="V31" s="49">
        <v>40</v>
      </c>
      <c r="W31" s="50">
        <v>40</v>
      </c>
      <c r="X31" s="49">
        <v>40</v>
      </c>
      <c r="Y31" s="87">
        <v>32</v>
      </c>
      <c r="Z31" s="88">
        <f t="shared" si="5"/>
        <v>480</v>
      </c>
      <c r="AA31" s="89">
        <f t="shared" si="4"/>
        <v>460</v>
      </c>
    </row>
    <row r="32" spans="1:27" s="52" customFormat="1" ht="18" customHeight="1" x14ac:dyDescent="0.25">
      <c r="A32" s="48" t="s">
        <v>35</v>
      </c>
      <c r="B32" s="49">
        <v>40</v>
      </c>
      <c r="C32" s="50">
        <v>46</v>
      </c>
      <c r="D32" s="49">
        <v>40</v>
      </c>
      <c r="E32" s="50">
        <v>41</v>
      </c>
      <c r="F32" s="49">
        <v>40</v>
      </c>
      <c r="G32" s="50">
        <v>45</v>
      </c>
      <c r="H32" s="49">
        <v>40</v>
      </c>
      <c r="I32" s="50">
        <v>44</v>
      </c>
      <c r="J32" s="51">
        <v>31</v>
      </c>
      <c r="K32" s="50">
        <v>41</v>
      </c>
      <c r="L32" s="49">
        <v>32</v>
      </c>
      <c r="M32" s="50">
        <v>27</v>
      </c>
      <c r="N32" s="49">
        <v>40</v>
      </c>
      <c r="O32" s="50">
        <v>33</v>
      </c>
      <c r="P32" s="49">
        <v>40</v>
      </c>
      <c r="Q32" s="50">
        <v>26</v>
      </c>
      <c r="R32" s="49">
        <v>40</v>
      </c>
      <c r="S32" s="50">
        <v>31</v>
      </c>
      <c r="T32" s="49">
        <v>40</v>
      </c>
      <c r="U32" s="50">
        <v>34</v>
      </c>
      <c r="V32" s="49">
        <v>40</v>
      </c>
      <c r="W32" s="50">
        <v>38</v>
      </c>
      <c r="X32" s="49">
        <v>40</v>
      </c>
      <c r="Y32" s="87">
        <v>31</v>
      </c>
      <c r="Z32" s="88">
        <f t="shared" si="5"/>
        <v>463</v>
      </c>
      <c r="AA32" s="89">
        <f t="shared" si="4"/>
        <v>437</v>
      </c>
    </row>
    <row r="33" spans="1:27" ht="18" customHeight="1" x14ac:dyDescent="0.25">
      <c r="A33" s="48" t="s">
        <v>36</v>
      </c>
      <c r="B33" s="12">
        <v>5</v>
      </c>
      <c r="C33" s="14">
        <v>8</v>
      </c>
      <c r="D33" s="12">
        <v>5</v>
      </c>
      <c r="E33" s="14">
        <v>8</v>
      </c>
      <c r="F33" s="12">
        <v>5</v>
      </c>
      <c r="G33" s="14">
        <v>6</v>
      </c>
      <c r="H33" s="12">
        <v>5</v>
      </c>
      <c r="I33" s="14">
        <v>5</v>
      </c>
      <c r="J33" s="47">
        <v>1</v>
      </c>
      <c r="K33" s="14">
        <v>1</v>
      </c>
      <c r="L33" s="12">
        <v>2</v>
      </c>
      <c r="M33" s="14">
        <v>2</v>
      </c>
      <c r="N33" s="12">
        <v>5</v>
      </c>
      <c r="O33" s="14">
        <v>5</v>
      </c>
      <c r="P33" s="12">
        <v>5</v>
      </c>
      <c r="Q33" s="14">
        <v>5</v>
      </c>
      <c r="R33" s="12">
        <v>5</v>
      </c>
      <c r="S33" s="14">
        <v>5</v>
      </c>
      <c r="T33" s="12">
        <v>5</v>
      </c>
      <c r="U33" s="14">
        <v>5</v>
      </c>
      <c r="V33" s="12">
        <v>5</v>
      </c>
      <c r="W33" s="14">
        <v>5</v>
      </c>
      <c r="X33" s="12">
        <v>5</v>
      </c>
      <c r="Y33" s="85">
        <v>3</v>
      </c>
      <c r="Z33" s="88">
        <f t="shared" si="5"/>
        <v>53</v>
      </c>
      <c r="AA33" s="89">
        <f t="shared" si="4"/>
        <v>58</v>
      </c>
    </row>
    <row r="34" spans="1:27" ht="18" customHeight="1" x14ac:dyDescent="0.25">
      <c r="A34" s="48" t="s">
        <v>37</v>
      </c>
      <c r="B34" s="12">
        <v>73</v>
      </c>
      <c r="C34" s="14">
        <v>86</v>
      </c>
      <c r="D34" s="12">
        <v>73</v>
      </c>
      <c r="E34" s="14">
        <v>69</v>
      </c>
      <c r="F34" s="12">
        <v>73</v>
      </c>
      <c r="G34" s="14">
        <v>123</v>
      </c>
      <c r="H34" s="12">
        <v>73</v>
      </c>
      <c r="I34" s="14">
        <v>70</v>
      </c>
      <c r="J34" s="47">
        <v>52</v>
      </c>
      <c r="K34" s="14">
        <v>79</v>
      </c>
      <c r="L34" s="12">
        <v>52</v>
      </c>
      <c r="M34" s="14">
        <v>53</v>
      </c>
      <c r="N34" s="12">
        <v>73</v>
      </c>
      <c r="O34" s="14">
        <v>74</v>
      </c>
      <c r="P34" s="12">
        <v>73</v>
      </c>
      <c r="Q34" s="14">
        <v>74</v>
      </c>
      <c r="R34" s="12">
        <v>73</v>
      </c>
      <c r="S34" s="14">
        <v>71</v>
      </c>
      <c r="T34" s="12">
        <v>73</v>
      </c>
      <c r="U34" s="14">
        <v>77</v>
      </c>
      <c r="V34" s="12">
        <v>73</v>
      </c>
      <c r="W34" s="14">
        <v>73</v>
      </c>
      <c r="X34" s="12">
        <v>73</v>
      </c>
      <c r="Y34" s="85">
        <v>73</v>
      </c>
      <c r="Z34" s="88">
        <f t="shared" si="5"/>
        <v>834</v>
      </c>
      <c r="AA34" s="89">
        <f t="shared" si="4"/>
        <v>922</v>
      </c>
    </row>
    <row r="35" spans="1:27" ht="18" customHeight="1" x14ac:dyDescent="0.25">
      <c r="A35" s="48" t="s">
        <v>38</v>
      </c>
      <c r="B35" s="12">
        <v>400</v>
      </c>
      <c r="C35" s="14">
        <v>741</v>
      </c>
      <c r="D35" s="12">
        <v>400</v>
      </c>
      <c r="E35" s="14">
        <v>362</v>
      </c>
      <c r="F35" s="12">
        <v>400</v>
      </c>
      <c r="G35" s="14">
        <v>359</v>
      </c>
      <c r="H35" s="12">
        <v>400</v>
      </c>
      <c r="I35" s="14">
        <v>352</v>
      </c>
      <c r="J35" s="47">
        <v>293</v>
      </c>
      <c r="K35" s="14">
        <v>254</v>
      </c>
      <c r="L35" s="12">
        <v>292</v>
      </c>
      <c r="M35" s="14">
        <v>235</v>
      </c>
      <c r="N35" s="12">
        <v>400</v>
      </c>
      <c r="O35" s="14">
        <v>319</v>
      </c>
      <c r="P35" s="12">
        <v>400</v>
      </c>
      <c r="Q35" s="14">
        <v>324</v>
      </c>
      <c r="R35" s="12">
        <v>400</v>
      </c>
      <c r="S35" s="14">
        <v>322</v>
      </c>
      <c r="T35" s="12">
        <v>400</v>
      </c>
      <c r="U35" s="14">
        <v>338</v>
      </c>
      <c r="V35" s="12">
        <v>400</v>
      </c>
      <c r="W35" s="14">
        <v>320</v>
      </c>
      <c r="X35" s="12">
        <v>400</v>
      </c>
      <c r="Y35" s="85">
        <v>248</v>
      </c>
      <c r="Z35" s="88">
        <f t="shared" si="5"/>
        <v>4585</v>
      </c>
      <c r="AA35" s="89">
        <f t="shared" si="4"/>
        <v>4174</v>
      </c>
    </row>
    <row r="36" spans="1:27" ht="18" customHeight="1" x14ac:dyDescent="0.25">
      <c r="A36" s="48" t="s">
        <v>39</v>
      </c>
      <c r="B36" s="12">
        <v>120</v>
      </c>
      <c r="C36" s="14">
        <v>188</v>
      </c>
      <c r="D36" s="12">
        <v>120</v>
      </c>
      <c r="E36" s="14">
        <v>95</v>
      </c>
      <c r="F36" s="12">
        <v>120</v>
      </c>
      <c r="G36" s="14">
        <v>95</v>
      </c>
      <c r="H36" s="12">
        <v>120</v>
      </c>
      <c r="I36" s="14">
        <v>144</v>
      </c>
      <c r="J36" s="47">
        <v>125</v>
      </c>
      <c r="K36" s="14">
        <v>97</v>
      </c>
      <c r="L36" s="12">
        <v>125</v>
      </c>
      <c r="M36" s="14">
        <v>97</v>
      </c>
      <c r="N36" s="12">
        <v>120</v>
      </c>
      <c r="O36" s="14">
        <v>111</v>
      </c>
      <c r="P36" s="12">
        <v>120</v>
      </c>
      <c r="Q36" s="14">
        <v>152</v>
      </c>
      <c r="R36" s="12">
        <v>120</v>
      </c>
      <c r="S36" s="14">
        <v>151</v>
      </c>
      <c r="T36" s="12">
        <v>136</v>
      </c>
      <c r="U36" s="14">
        <v>148</v>
      </c>
      <c r="V36" s="12">
        <v>140</v>
      </c>
      <c r="W36" s="14">
        <v>168</v>
      </c>
      <c r="X36" s="12">
        <f>120+30</f>
        <v>150</v>
      </c>
      <c r="Y36" s="85">
        <f>101+51</f>
        <v>152</v>
      </c>
      <c r="Z36" s="88">
        <f t="shared" si="5"/>
        <v>1516</v>
      </c>
      <c r="AA36" s="89">
        <f t="shared" si="4"/>
        <v>1598</v>
      </c>
    </row>
    <row r="37" spans="1:27" ht="18" customHeight="1" x14ac:dyDescent="0.25">
      <c r="A37" s="48" t="s">
        <v>40</v>
      </c>
      <c r="B37" s="12">
        <v>120</v>
      </c>
      <c r="C37" s="14">
        <v>94</v>
      </c>
      <c r="D37" s="12">
        <v>120</v>
      </c>
      <c r="E37" s="14">
        <v>106</v>
      </c>
      <c r="F37" s="12">
        <v>120</v>
      </c>
      <c r="G37" s="14">
        <v>101</v>
      </c>
      <c r="H37" s="12">
        <v>120</v>
      </c>
      <c r="I37" s="14">
        <v>124</v>
      </c>
      <c r="J37" s="47">
        <v>100</v>
      </c>
      <c r="K37" s="14">
        <v>79</v>
      </c>
      <c r="L37" s="12">
        <v>100</v>
      </c>
      <c r="M37" s="14">
        <v>83</v>
      </c>
      <c r="N37" s="12">
        <v>120</v>
      </c>
      <c r="O37" s="14">
        <v>116</v>
      </c>
      <c r="P37" s="12">
        <v>120</v>
      </c>
      <c r="Q37" s="14">
        <v>112</v>
      </c>
      <c r="R37" s="12">
        <v>120</v>
      </c>
      <c r="S37" s="14">
        <v>120</v>
      </c>
      <c r="T37" s="12">
        <v>89</v>
      </c>
      <c r="U37" s="14">
        <v>102</v>
      </c>
      <c r="V37" s="12">
        <v>80</v>
      </c>
      <c r="W37" s="14">
        <v>81</v>
      </c>
      <c r="X37" s="12">
        <f>120-60</f>
        <v>60</v>
      </c>
      <c r="Y37" s="85">
        <v>78</v>
      </c>
      <c r="Z37" s="88">
        <f t="shared" si="5"/>
        <v>1269</v>
      </c>
      <c r="AA37" s="89">
        <f t="shared" si="4"/>
        <v>1196</v>
      </c>
    </row>
    <row r="38" spans="1:27" ht="18" customHeight="1" x14ac:dyDescent="0.25">
      <c r="A38" s="46" t="s">
        <v>41</v>
      </c>
      <c r="B38" s="12">
        <v>14</v>
      </c>
      <c r="C38" s="14">
        <v>35</v>
      </c>
      <c r="D38" s="12">
        <v>14</v>
      </c>
      <c r="E38" s="14">
        <v>35</v>
      </c>
      <c r="F38" s="12">
        <v>14</v>
      </c>
      <c r="G38" s="14">
        <v>1</v>
      </c>
      <c r="H38" s="12">
        <v>14</v>
      </c>
      <c r="I38" s="14">
        <v>15</v>
      </c>
      <c r="J38" s="47">
        <v>0</v>
      </c>
      <c r="K38" s="14">
        <v>0</v>
      </c>
      <c r="L38" s="12">
        <v>0</v>
      </c>
      <c r="M38" s="14">
        <v>0</v>
      </c>
      <c r="N38" s="12">
        <v>14</v>
      </c>
      <c r="O38" s="14">
        <v>9</v>
      </c>
      <c r="P38" s="12">
        <v>14</v>
      </c>
      <c r="Q38" s="14">
        <v>13</v>
      </c>
      <c r="R38" s="12">
        <v>14</v>
      </c>
      <c r="S38" s="14">
        <v>11</v>
      </c>
      <c r="T38" s="12">
        <v>14</v>
      </c>
      <c r="U38" s="14">
        <v>7</v>
      </c>
      <c r="V38" s="12">
        <v>14</v>
      </c>
      <c r="W38" s="14">
        <v>0</v>
      </c>
      <c r="X38" s="12">
        <v>14</v>
      </c>
      <c r="Y38" s="85">
        <v>5</v>
      </c>
      <c r="Z38" s="88">
        <f t="shared" si="5"/>
        <v>140</v>
      </c>
      <c r="AA38" s="89">
        <f t="shared" si="4"/>
        <v>131</v>
      </c>
    </row>
    <row r="39" spans="1:27" ht="18" customHeight="1" thickBot="1" x14ac:dyDescent="0.3">
      <c r="A39" s="19" t="s">
        <v>20</v>
      </c>
      <c r="B39" s="20">
        <f t="shared" ref="B39:Y39" si="6">SUM(B23:B38)</f>
        <v>1592</v>
      </c>
      <c r="C39" s="22">
        <f t="shared" si="6"/>
        <v>2294</v>
      </c>
      <c r="D39" s="20">
        <f t="shared" si="6"/>
        <v>1594</v>
      </c>
      <c r="E39" s="22">
        <f t="shared" si="6"/>
        <v>1697</v>
      </c>
      <c r="F39" s="20">
        <f t="shared" si="6"/>
        <v>1594</v>
      </c>
      <c r="G39" s="22">
        <f t="shared" si="6"/>
        <v>1724</v>
      </c>
      <c r="H39" s="20">
        <f t="shared" si="6"/>
        <v>1594</v>
      </c>
      <c r="I39" s="22">
        <f t="shared" si="6"/>
        <v>1846</v>
      </c>
      <c r="J39" s="20">
        <f t="shared" si="6"/>
        <v>1708</v>
      </c>
      <c r="K39" s="22">
        <f t="shared" si="6"/>
        <v>1534</v>
      </c>
      <c r="L39" s="20">
        <f t="shared" si="6"/>
        <v>1518</v>
      </c>
      <c r="M39" s="22">
        <f t="shared" si="6"/>
        <v>1137</v>
      </c>
      <c r="N39" s="20">
        <f t="shared" si="6"/>
        <v>1594</v>
      </c>
      <c r="O39" s="22">
        <f t="shared" si="6"/>
        <v>1652</v>
      </c>
      <c r="P39" s="20">
        <f t="shared" si="6"/>
        <v>1594</v>
      </c>
      <c r="Q39" s="22">
        <f t="shared" si="6"/>
        <v>1650</v>
      </c>
      <c r="R39" s="20">
        <f t="shared" si="6"/>
        <v>1594</v>
      </c>
      <c r="S39" s="22">
        <f t="shared" si="6"/>
        <v>1741</v>
      </c>
      <c r="T39" s="20">
        <f t="shared" si="6"/>
        <v>1579</v>
      </c>
      <c r="U39" s="22">
        <f t="shared" si="6"/>
        <v>1700</v>
      </c>
      <c r="V39" s="20">
        <f t="shared" si="6"/>
        <v>1574</v>
      </c>
      <c r="W39" s="22">
        <f t="shared" si="6"/>
        <v>1464</v>
      </c>
      <c r="X39" s="20">
        <f t="shared" si="6"/>
        <v>1611</v>
      </c>
      <c r="Y39" s="72">
        <f t="shared" si="6"/>
        <v>1352</v>
      </c>
      <c r="Z39" s="36">
        <f>SUM(Z23:Z38)</f>
        <v>19146</v>
      </c>
      <c r="AA39" s="83">
        <f>SUM(AA23:AA38)</f>
        <v>19791</v>
      </c>
    </row>
    <row r="40" spans="1:27" ht="18" customHeight="1" x14ac:dyDescent="0.25">
      <c r="A40" s="55" t="s">
        <v>51</v>
      </c>
      <c r="B40" s="4"/>
      <c r="C40" s="2"/>
      <c r="D40" s="27"/>
      <c r="E40" s="28"/>
      <c r="F40" s="4"/>
      <c r="G40" s="4"/>
      <c r="H40" s="27"/>
      <c r="I40" s="28"/>
      <c r="J40" s="4"/>
      <c r="K40" s="4"/>
      <c r="L40" s="27"/>
      <c r="M40" s="28"/>
      <c r="N40" s="4"/>
      <c r="O40" s="4"/>
      <c r="P40" s="27"/>
      <c r="Q40" s="28"/>
      <c r="R40" s="4"/>
      <c r="S40" s="4"/>
      <c r="T40" s="27"/>
      <c r="U40" s="28"/>
      <c r="V40" s="4"/>
      <c r="W40" s="4"/>
      <c r="X40" s="27"/>
      <c r="Y40" s="28"/>
      <c r="Z40" s="4"/>
      <c r="AA40" s="4"/>
    </row>
    <row r="41" spans="1:27" ht="18" customHeight="1" x14ac:dyDescent="0.25">
      <c r="A41" s="55" t="s">
        <v>46</v>
      </c>
      <c r="B41" s="4"/>
      <c r="C41" s="2"/>
      <c r="D41" s="27"/>
      <c r="E41" s="28"/>
      <c r="F41" s="4"/>
      <c r="G41" s="4"/>
      <c r="H41" s="27"/>
      <c r="I41" s="28"/>
      <c r="J41" s="4"/>
      <c r="K41" s="4"/>
      <c r="L41" s="27"/>
      <c r="M41" s="28"/>
      <c r="N41" s="4"/>
      <c r="O41" s="4"/>
      <c r="P41" s="27"/>
      <c r="Q41" s="28"/>
      <c r="R41" s="4"/>
      <c r="S41" s="4"/>
      <c r="T41" s="27"/>
      <c r="U41" s="28"/>
      <c r="V41" s="4"/>
      <c r="W41" s="4"/>
      <c r="X41" s="27"/>
      <c r="Y41" s="28"/>
      <c r="Z41" s="4"/>
      <c r="AA41" s="4"/>
    </row>
    <row r="42" spans="1:27" ht="18" customHeight="1" x14ac:dyDescent="0.25">
      <c r="A42" s="55" t="s">
        <v>47</v>
      </c>
      <c r="B42" s="4"/>
      <c r="C42" s="2"/>
      <c r="D42" s="27"/>
      <c r="E42" s="28"/>
      <c r="F42" s="4"/>
      <c r="G42" s="4"/>
      <c r="H42" s="27"/>
      <c r="I42" s="28"/>
      <c r="J42" s="4"/>
      <c r="K42" s="4"/>
      <c r="L42" s="27"/>
      <c r="M42" s="28"/>
      <c r="N42" s="4"/>
      <c r="O42" s="4"/>
      <c r="P42" s="27"/>
      <c r="Q42" s="28"/>
      <c r="R42" s="4"/>
      <c r="S42" s="4"/>
      <c r="T42" s="27"/>
      <c r="U42" s="28"/>
      <c r="V42" s="4"/>
      <c r="W42" s="4"/>
      <c r="X42" s="27"/>
      <c r="Y42" s="28"/>
      <c r="Z42" s="4"/>
      <c r="AA42" s="4"/>
    </row>
    <row r="43" spans="1:27" ht="18" customHeight="1" x14ac:dyDescent="0.25">
      <c r="A43" s="55" t="s">
        <v>48</v>
      </c>
      <c r="B43" s="4"/>
      <c r="C43" s="2"/>
      <c r="D43" s="27"/>
      <c r="E43" s="28"/>
      <c r="F43" s="4"/>
      <c r="G43" s="4"/>
      <c r="H43" s="27"/>
      <c r="I43" s="28"/>
      <c r="J43" s="4"/>
      <c r="K43" s="4"/>
      <c r="L43" s="27"/>
      <c r="M43" s="28"/>
      <c r="N43" s="4"/>
      <c r="O43" s="4"/>
      <c r="P43" s="27"/>
      <c r="Q43" s="28"/>
      <c r="R43" s="4"/>
      <c r="S43" s="4"/>
      <c r="T43" s="27"/>
      <c r="U43" s="28"/>
      <c r="V43" s="4"/>
      <c r="W43" s="4"/>
      <c r="X43" s="27"/>
      <c r="Y43" s="28"/>
      <c r="Z43" s="4"/>
      <c r="AA43" s="4"/>
    </row>
    <row r="44" spans="1:27" ht="18" customHeight="1" x14ac:dyDescent="0.25">
      <c r="A44" s="55" t="s">
        <v>49</v>
      </c>
      <c r="B44" s="4"/>
      <c r="C44" s="2"/>
      <c r="D44" s="27"/>
      <c r="E44" s="28"/>
      <c r="F44" s="4"/>
      <c r="G44" s="4"/>
      <c r="H44" s="27"/>
      <c r="I44" s="28"/>
      <c r="J44" s="4"/>
      <c r="K44" s="4"/>
      <c r="L44" s="27"/>
      <c r="M44" s="28"/>
      <c r="N44" s="4"/>
      <c r="O44" s="4"/>
      <c r="P44" s="27"/>
      <c r="Q44" s="28"/>
      <c r="R44" s="4"/>
      <c r="S44" s="4"/>
      <c r="T44" s="27"/>
      <c r="U44" s="28"/>
      <c r="V44" s="4"/>
      <c r="W44" s="4"/>
      <c r="X44" s="27"/>
      <c r="Y44" s="28"/>
      <c r="Z44" s="4"/>
      <c r="AA44" s="4"/>
    </row>
    <row r="45" spans="1:27" ht="18" customHeight="1" x14ac:dyDescent="0.25">
      <c r="A45" s="55" t="s">
        <v>50</v>
      </c>
      <c r="B45" s="4"/>
      <c r="C45" s="2"/>
      <c r="D45" s="27"/>
      <c r="E45" s="28"/>
      <c r="F45" s="4"/>
      <c r="G45" s="4"/>
      <c r="H45" s="27"/>
      <c r="I45" s="28"/>
      <c r="J45" s="4"/>
      <c r="K45" s="4"/>
      <c r="L45" s="27"/>
      <c r="M45" s="28"/>
      <c r="N45" s="4"/>
      <c r="O45" s="4"/>
      <c r="P45" s="27"/>
      <c r="Q45" s="28"/>
      <c r="R45" s="4"/>
      <c r="S45" s="4"/>
      <c r="T45" s="27"/>
      <c r="U45" s="28"/>
      <c r="V45" s="4"/>
      <c r="W45" s="4"/>
      <c r="X45" s="27"/>
      <c r="Y45" s="28"/>
      <c r="Z45" s="4"/>
      <c r="AA45" s="4"/>
    </row>
    <row r="46" spans="1:27" ht="18" customHeight="1" x14ac:dyDescent="0.25">
      <c r="A46" s="2" t="s">
        <v>45</v>
      </c>
    </row>
    <row r="47" spans="1:27" ht="18" customHeight="1" x14ac:dyDescent="0.25">
      <c r="A47" s="2" t="s">
        <v>44</v>
      </c>
    </row>
  </sheetData>
  <sheetProtection selectLockedCells="1" selectUnlockedCells="1"/>
  <mergeCells count="54">
    <mergeCell ref="J16:K16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Z16:AA16"/>
    <mergeCell ref="L16:M16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A1:AA1"/>
    <mergeCell ref="A2:AA2"/>
    <mergeCell ref="Z5:AA5"/>
    <mergeCell ref="X5:Y5"/>
    <mergeCell ref="V5:W5"/>
    <mergeCell ref="T5:U5"/>
    <mergeCell ref="R5:S5"/>
    <mergeCell ref="P5:Q5"/>
    <mergeCell ref="N5:O5"/>
    <mergeCell ref="H5:I5"/>
    <mergeCell ref="J5:K5"/>
    <mergeCell ref="L5:M5"/>
    <mergeCell ref="B5:C5"/>
    <mergeCell ref="D5:E5"/>
    <mergeCell ref="F5:G5"/>
    <mergeCell ref="Z11:AA11"/>
    <mergeCell ref="V11:W11"/>
    <mergeCell ref="T11:U11"/>
    <mergeCell ref="R11:S11"/>
    <mergeCell ref="P11:Q11"/>
    <mergeCell ref="D11:E11"/>
    <mergeCell ref="B11:C11"/>
    <mergeCell ref="X11:Y11"/>
    <mergeCell ref="N11:O11"/>
    <mergeCell ref="L11:M11"/>
    <mergeCell ref="J11:K11"/>
    <mergeCell ref="H11:I11"/>
    <mergeCell ref="F11:G11"/>
  </mergeCells>
  <conditionalFormatting sqref="L52:L65475 D20 X20 H20 T20 L20 P20 D40:D65496 L40:L46 H40:H65496 P40:P65496 T40:T65496 X40:X65496 X15 T15 P15 L15 H15 D15 D10 H10 X10 L10 T10 P10 H1:H4 L1:L4 P1:P4 X1:X4 T1:T4 D1:D4">
    <cfRule type="cellIs" dxfId="33" priority="281" stopIfTrue="1" operator="lessThan">
      <formula>0</formula>
    </cfRule>
  </conditionalFormatting>
  <conditionalFormatting sqref="L52:L65475 D20 X20 H20 T20 L20 P20 D40:D65496 L40:L46 H40:H65496 P40:P65496 T40:T65496 X40:X65496 X15 T15 P15 L15 H15 D15 D10 H10 X10 L10 T10 P10 H1:H4 L1:L4 P1:P4 X1:X4 T1:T4 D1:D4">
    <cfRule type="cellIs" dxfId="32" priority="282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52" firstPageNumber="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2019</vt:lpstr>
      <vt:lpstr>'2019'!Area_de_impressao</vt:lpstr>
      <vt:lpstr>'2019'!Titulos_de_impressao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Andrea Fogaça de Almeida</cp:lastModifiedBy>
  <cp:revision/>
  <cp:lastPrinted>2019-09-18T17:10:56Z</cp:lastPrinted>
  <dcterms:created xsi:type="dcterms:W3CDTF">2018-06-11T18:27:08Z</dcterms:created>
  <dcterms:modified xsi:type="dcterms:W3CDTF">2020-05-17T12:46:15Z</dcterms:modified>
  <cp:category/>
  <cp:contentStatus/>
</cp:coreProperties>
</file>